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64011"/>
  <mc:AlternateContent xmlns:mc="http://schemas.openxmlformats.org/markup-compatibility/2006">
    <mc:Choice Requires="x15">
      <x15ac:absPath xmlns:x15ac="http://schemas.microsoft.com/office/spreadsheetml/2010/11/ac" url="E:\Documents\CAO 2019\Genentech web page\"/>
    </mc:Choice>
  </mc:AlternateContent>
  <workbookProtection workbookAlgorithmName="SHA-512" workbookHashValue="s2Iv++YDrfIEBefZteqm6rsIYN3eAm0jCWFhRZ6I/JjaSRx1h6hbBLSbE+27yp7YTEDwC+2BnyQkUrYaFm1Evw==" workbookSaltValue="tTgd9b/h1BYzXTrmQl/CjQ==" workbookSpinCount="100000" lockStructure="1"/>
  <bookViews>
    <workbookView xWindow="40785" yWindow="2985" windowWidth="36015" windowHeight="18615" tabRatio="752" activeTab="2"/>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N221" i="9" l="1"/>
  <c r="K221" i="9"/>
  <c r="N197" i="9"/>
  <c r="K197" i="9"/>
  <c r="N173" i="9"/>
  <c r="K173" i="9"/>
  <c r="L22" i="2"/>
  <c r="L21" i="2"/>
  <c r="L20" i="2"/>
  <c r="N203" i="9" l="1"/>
  <c r="N207" i="9"/>
  <c r="N211" i="9"/>
  <c r="N215" i="9"/>
  <c r="N219" i="9"/>
  <c r="N199" i="9"/>
  <c r="K200" i="9"/>
  <c r="K204" i="9"/>
  <c r="K208" i="9"/>
  <c r="K212" i="9"/>
  <c r="K216" i="9"/>
  <c r="K220" i="9"/>
  <c r="K178" i="9"/>
  <c r="K182" i="9"/>
  <c r="K186" i="9"/>
  <c r="K190" i="9"/>
  <c r="K194" i="9"/>
  <c r="K175" i="9"/>
  <c r="N155" i="9"/>
  <c r="N159" i="9"/>
  <c r="N163" i="9"/>
  <c r="N167" i="9"/>
  <c r="N171" i="9"/>
  <c r="N151" i="9"/>
  <c r="K168" i="9"/>
  <c r="N200" i="9"/>
  <c r="N152" i="9"/>
  <c r="I22" i="2"/>
  <c r="K201" i="9" s="1"/>
  <c r="I21" i="2"/>
  <c r="K179" i="9" s="1"/>
  <c r="I20" i="2"/>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24"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97" i="9"/>
  <c r="N71" i="9"/>
  <c r="N72" i="9"/>
  <c r="N73" i="9"/>
  <c r="N74" i="9"/>
  <c r="N75" i="9"/>
  <c r="N76" i="9"/>
  <c r="N77" i="9"/>
  <c r="N78" i="9"/>
  <c r="N79" i="9"/>
  <c r="N80" i="9"/>
  <c r="N81" i="9"/>
  <c r="N82" i="9"/>
  <c r="N83" i="9"/>
  <c r="N84" i="9"/>
  <c r="N85" i="9"/>
  <c r="N86" i="9"/>
  <c r="N87" i="9"/>
  <c r="N88" i="9"/>
  <c r="N89" i="9"/>
  <c r="N90" i="9"/>
  <c r="N91" i="9"/>
  <c r="N92" i="9"/>
  <c r="N93" i="9"/>
  <c r="N94" i="9"/>
  <c r="N95" i="9"/>
  <c r="N70" i="9"/>
  <c r="K71" i="9"/>
  <c r="K72" i="9"/>
  <c r="K73" i="9"/>
  <c r="K74" i="9"/>
  <c r="K75" i="9"/>
  <c r="K76" i="9"/>
  <c r="K77" i="9"/>
  <c r="K78" i="9"/>
  <c r="K79" i="9"/>
  <c r="K80" i="9"/>
  <c r="K81" i="9"/>
  <c r="K82" i="9"/>
  <c r="K83" i="9"/>
  <c r="K84" i="9"/>
  <c r="K85" i="9"/>
  <c r="K86" i="9"/>
  <c r="K87" i="9"/>
  <c r="K88" i="9"/>
  <c r="K89" i="9"/>
  <c r="K90" i="9"/>
  <c r="K91" i="9"/>
  <c r="K92" i="9"/>
  <c r="K93" i="9"/>
  <c r="K94" i="9"/>
  <c r="K95" i="9"/>
  <c r="K70" i="9"/>
  <c r="N44" i="9"/>
  <c r="N45" i="9"/>
  <c r="N46" i="9"/>
  <c r="N47" i="9"/>
  <c r="N48" i="9"/>
  <c r="N49" i="9"/>
  <c r="N50" i="9"/>
  <c r="N51" i="9"/>
  <c r="N52" i="9"/>
  <c r="N53" i="9"/>
  <c r="N54" i="9"/>
  <c r="N55" i="9"/>
  <c r="N56" i="9"/>
  <c r="N57" i="9"/>
  <c r="N58" i="9"/>
  <c r="N59" i="9"/>
  <c r="N60" i="9"/>
  <c r="N61" i="9"/>
  <c r="N62" i="9"/>
  <c r="N63" i="9"/>
  <c r="N64" i="9"/>
  <c r="N65" i="9"/>
  <c r="N66" i="9"/>
  <c r="N67" i="9"/>
  <c r="N68" i="9"/>
  <c r="N43" i="9"/>
  <c r="K44" i="9"/>
  <c r="K45" i="9"/>
  <c r="K46" i="9"/>
  <c r="K47" i="9"/>
  <c r="K48" i="9"/>
  <c r="K49" i="9"/>
  <c r="K50" i="9"/>
  <c r="K51" i="9"/>
  <c r="K52" i="9"/>
  <c r="K53" i="9"/>
  <c r="K54" i="9"/>
  <c r="K55" i="9"/>
  <c r="K56" i="9"/>
  <c r="K57" i="9"/>
  <c r="K58" i="9"/>
  <c r="K59" i="9"/>
  <c r="K60" i="9"/>
  <c r="K61" i="9"/>
  <c r="K62" i="9"/>
  <c r="K63" i="9"/>
  <c r="K64" i="9"/>
  <c r="K65" i="9"/>
  <c r="K66" i="9"/>
  <c r="K67" i="9"/>
  <c r="K68" i="9"/>
  <c r="K43" i="9"/>
  <c r="N17" i="9"/>
  <c r="N18" i="9"/>
  <c r="N19" i="9"/>
  <c r="N20" i="9"/>
  <c r="N21" i="9"/>
  <c r="N22" i="9"/>
  <c r="N23" i="9"/>
  <c r="N24" i="9"/>
  <c r="N25" i="9"/>
  <c r="N26" i="9"/>
  <c r="N27" i="9"/>
  <c r="N28" i="9"/>
  <c r="N29" i="9"/>
  <c r="N30" i="9"/>
  <c r="N31" i="9"/>
  <c r="N32" i="9"/>
  <c r="N33" i="9"/>
  <c r="N34" i="9"/>
  <c r="N35" i="9"/>
  <c r="N36" i="9"/>
  <c r="N37" i="9"/>
  <c r="N38" i="9"/>
  <c r="N39" i="9"/>
  <c r="N40" i="9"/>
  <c r="N41" i="9"/>
  <c r="N16" i="9"/>
  <c r="K17" i="9"/>
  <c r="K18" i="9"/>
  <c r="K19" i="9"/>
  <c r="K20" i="9"/>
  <c r="K21" i="9"/>
  <c r="K22" i="9"/>
  <c r="K23" i="9"/>
  <c r="K24" i="9"/>
  <c r="K25" i="9"/>
  <c r="K26" i="9"/>
  <c r="K27" i="9"/>
  <c r="K28" i="9"/>
  <c r="K29" i="9"/>
  <c r="K30" i="9"/>
  <c r="K31" i="9"/>
  <c r="K32" i="9"/>
  <c r="K33" i="9"/>
  <c r="K34" i="9"/>
  <c r="K35" i="9"/>
  <c r="K36" i="9"/>
  <c r="K37" i="9"/>
  <c r="K38" i="9"/>
  <c r="K39" i="9"/>
  <c r="K40" i="9"/>
  <c r="K41" i="9"/>
  <c r="K16" i="9"/>
  <c r="D23" i="11"/>
  <c r="D21" i="11"/>
  <c r="D40" i="11"/>
  <c r="E40" i="11" s="1"/>
  <c r="D41" i="11"/>
  <c r="E41" i="11"/>
  <c r="D42" i="11"/>
  <c r="E42" i="11"/>
  <c r="D43" i="11"/>
  <c r="E43" i="11" s="1"/>
  <c r="D44" i="11"/>
  <c r="E44" i="11" s="1"/>
  <c r="D45" i="11"/>
  <c r="E45" i="11" s="1"/>
  <c r="D46" i="11"/>
  <c r="E46" i="11"/>
  <c r="D47" i="11"/>
  <c r="E47" i="11" s="1"/>
  <c r="D48" i="11"/>
  <c r="E48" i="11" s="1"/>
  <c r="D49" i="11"/>
  <c r="E49" i="11" s="1"/>
  <c r="D50" i="11"/>
  <c r="E50" i="11"/>
  <c r="D51" i="11"/>
  <c r="E51" i="11"/>
  <c r="D52" i="11"/>
  <c r="E52" i="11" s="1"/>
  <c r="D53" i="11"/>
  <c r="E53" i="11" s="1"/>
  <c r="D54" i="11"/>
  <c r="E54" i="11" s="1"/>
  <c r="D55" i="11"/>
  <c r="E55" i="11"/>
  <c r="D56" i="11"/>
  <c r="E56" i="11" s="1"/>
  <c r="D57" i="11"/>
  <c r="E57" i="11" s="1"/>
  <c r="D58" i="11"/>
  <c r="E58" i="11" s="1"/>
  <c r="D59" i="11"/>
  <c r="E59" i="11"/>
  <c r="D60" i="11"/>
  <c r="E60" i="11" s="1"/>
  <c r="D61" i="11"/>
  <c r="E61" i="11" s="1"/>
  <c r="D62" i="11"/>
  <c r="E62" i="11" s="1"/>
  <c r="D63" i="11"/>
  <c r="E63" i="11" s="1"/>
  <c r="D64" i="11"/>
  <c r="E64" i="11" s="1"/>
  <c r="D65" i="11"/>
  <c r="E65" i="11"/>
  <c r="D66" i="11"/>
  <c r="E66" i="11" s="1"/>
  <c r="D67" i="11"/>
  <c r="E67" i="11" s="1"/>
  <c r="D68" i="11"/>
  <c r="E68" i="11" s="1"/>
  <c r="D69" i="11"/>
  <c r="E69" i="11"/>
  <c r="D70" i="11"/>
  <c r="E70" i="11" s="1"/>
  <c r="D71" i="11"/>
  <c r="E71" i="11" s="1"/>
  <c r="D72" i="11"/>
  <c r="E72" i="11" s="1"/>
  <c r="D73" i="11"/>
  <c r="E73" i="11"/>
  <c r="D74" i="11"/>
  <c r="E74" i="11"/>
  <c r="D75" i="11"/>
  <c r="E75" i="11" s="1"/>
  <c r="D76" i="11"/>
  <c r="E76" i="11" s="1"/>
  <c r="D77" i="11"/>
  <c r="E77" i="11" s="1"/>
  <c r="D78" i="11"/>
  <c r="E78" i="11"/>
  <c r="D79" i="11"/>
  <c r="E79" i="11" s="1"/>
  <c r="D80" i="11"/>
  <c r="E80" i="11" s="1"/>
  <c r="D81" i="11"/>
  <c r="E81" i="11" s="1"/>
  <c r="D82" i="11"/>
  <c r="E82" i="11"/>
  <c r="D83" i="11"/>
  <c r="E83" i="11"/>
  <c r="D84" i="11"/>
  <c r="E84" i="11" s="1"/>
  <c r="D85" i="11"/>
  <c r="E85" i="11" s="1"/>
  <c r="D86" i="11"/>
  <c r="E86" i="11" s="1"/>
  <c r="D87" i="11"/>
  <c r="E87" i="11"/>
  <c r="D88" i="11"/>
  <c r="E88" i="11" s="1"/>
  <c r="D89" i="11"/>
  <c r="E89" i="11" s="1"/>
  <c r="D90" i="11"/>
  <c r="E90" i="11" s="1"/>
  <c r="D91" i="11"/>
  <c r="E91" i="11"/>
  <c r="D92" i="11"/>
  <c r="E92" i="11" s="1"/>
  <c r="D93" i="11"/>
  <c r="E93" i="11" s="1"/>
  <c r="D94" i="11"/>
  <c r="E94" i="11" s="1"/>
  <c r="D95" i="11"/>
  <c r="E95" i="11" s="1"/>
  <c r="D96" i="11"/>
  <c r="E96" i="11" s="1"/>
  <c r="D97" i="11"/>
  <c r="E97" i="11" s="1"/>
  <c r="D98" i="11"/>
  <c r="E98" i="11" s="1"/>
  <c r="D99" i="11"/>
  <c r="E99" i="11" s="1"/>
  <c r="D100" i="11"/>
  <c r="E100" i="11" s="1"/>
  <c r="D101" i="11"/>
  <c r="E101" i="11"/>
  <c r="D102" i="11"/>
  <c r="E102" i="11" s="1"/>
  <c r="D103" i="11"/>
  <c r="E103" i="11" s="1"/>
  <c r="D104" i="11"/>
  <c r="E104" i="11" s="1"/>
  <c r="D105" i="11"/>
  <c r="E105" i="11"/>
  <c r="D106" i="11"/>
  <c r="E106" i="11" s="1"/>
  <c r="D107" i="11"/>
  <c r="E107" i="11" s="1"/>
  <c r="D108" i="11"/>
  <c r="E108" i="11" s="1"/>
  <c r="D109" i="11"/>
  <c r="E109" i="11" s="1"/>
  <c r="D110" i="11"/>
  <c r="E110" i="11"/>
  <c r="D111" i="11"/>
  <c r="E111" i="11" s="1"/>
  <c r="D112" i="11"/>
  <c r="E112" i="11" s="1"/>
  <c r="D113" i="11"/>
  <c r="E113" i="11" s="1"/>
  <c r="D114" i="11"/>
  <c r="E114" i="11"/>
  <c r="D115" i="11"/>
  <c r="E115" i="11" s="1"/>
  <c r="D116" i="11"/>
  <c r="E116" i="11" s="1"/>
  <c r="D117" i="11"/>
  <c r="E117" i="11" s="1"/>
  <c r="D118" i="11"/>
  <c r="E118" i="11" s="1"/>
  <c r="D119" i="11"/>
  <c r="E119" i="11"/>
  <c r="D120" i="11"/>
  <c r="E120" i="11" s="1"/>
  <c r="D121" i="11"/>
  <c r="E121" i="11" s="1"/>
  <c r="D122" i="11"/>
  <c r="E122" i="11" s="1"/>
  <c r="D123" i="11"/>
  <c r="E123" i="11"/>
  <c r="D124" i="11"/>
  <c r="E124" i="11" s="1"/>
  <c r="D125" i="11"/>
  <c r="E125" i="11" s="1"/>
  <c r="D126" i="11"/>
  <c r="E126" i="11" s="1"/>
  <c r="D127" i="11"/>
  <c r="E127" i="11" s="1"/>
  <c r="D128" i="11"/>
  <c r="E128" i="11" s="1"/>
  <c r="D129" i="11"/>
  <c r="E129" i="11"/>
  <c r="D130" i="11"/>
  <c r="E130" i="11" s="1"/>
  <c r="D131" i="11"/>
  <c r="E131" i="11" s="1"/>
  <c r="D132" i="11"/>
  <c r="E132" i="11" s="1"/>
  <c r="D133" i="11"/>
  <c r="E133" i="11"/>
  <c r="D134" i="11"/>
  <c r="E134" i="11" s="1"/>
  <c r="D135" i="11"/>
  <c r="E135" i="11" s="1"/>
  <c r="D136" i="11"/>
  <c r="E136" i="11" s="1"/>
  <c r="D137" i="11"/>
  <c r="E137" i="11"/>
  <c r="D138" i="11"/>
  <c r="E138" i="11" s="1"/>
  <c r="D139" i="11"/>
  <c r="E139" i="11" s="1"/>
  <c r="D140" i="11"/>
  <c r="E140" i="11" s="1"/>
  <c r="D141" i="11"/>
  <c r="E141" i="11" s="1"/>
  <c r="D142" i="11"/>
  <c r="E142" i="11"/>
  <c r="D143" i="11"/>
  <c r="E143" i="11" s="1"/>
  <c r="D144" i="11"/>
  <c r="E144" i="11" s="1"/>
  <c r="D145" i="11"/>
  <c r="E145" i="11" s="1"/>
  <c r="D146" i="11"/>
  <c r="E146" i="11"/>
  <c r="D147" i="11"/>
  <c r="E147" i="11" s="1"/>
  <c r="D148" i="11"/>
  <c r="E148" i="11" s="1"/>
  <c r="D149" i="11"/>
  <c r="E149" i="11" s="1"/>
  <c r="D150" i="11"/>
  <c r="E150" i="11" s="1"/>
  <c r="D151" i="11"/>
  <c r="E151" i="11"/>
  <c r="D152" i="11"/>
  <c r="E152" i="11" s="1"/>
  <c r="D153" i="11"/>
  <c r="E153" i="11" s="1"/>
  <c r="D154" i="11"/>
  <c r="E154" i="11" s="1"/>
  <c r="D155" i="11"/>
  <c r="E155" i="11"/>
  <c r="D156" i="11"/>
  <c r="E156" i="11" s="1"/>
  <c r="D157" i="11"/>
  <c r="E157" i="11" s="1"/>
  <c r="D158" i="11"/>
  <c r="E158" i="11" s="1"/>
  <c r="D159" i="11"/>
  <c r="E159" i="11" s="1"/>
  <c r="D160" i="11"/>
  <c r="E160" i="11" s="1"/>
  <c r="D161" i="11"/>
  <c r="E161" i="11"/>
  <c r="D162" i="11"/>
  <c r="E162" i="11" s="1"/>
  <c r="D163" i="11"/>
  <c r="E163" i="11" s="1"/>
  <c r="D164" i="11"/>
  <c r="E164" i="11" s="1"/>
  <c r="D165" i="11"/>
  <c r="E165" i="11"/>
  <c r="D166" i="11"/>
  <c r="E166" i="11" s="1"/>
  <c r="D167" i="11"/>
  <c r="E167" i="11" s="1"/>
  <c r="D168" i="11"/>
  <c r="E168" i="11" s="1"/>
  <c r="D169" i="11"/>
  <c r="E169" i="11"/>
  <c r="D170" i="11"/>
  <c r="E170" i="11"/>
  <c r="D171" i="11"/>
  <c r="E171" i="11" s="1"/>
  <c r="D172" i="11"/>
  <c r="E172" i="11" s="1"/>
  <c r="D173" i="11"/>
  <c r="E173" i="11" s="1"/>
  <c r="D174" i="11"/>
  <c r="E174" i="11"/>
  <c r="D175" i="11"/>
  <c r="E175" i="11" s="1"/>
  <c r="D176" i="11"/>
  <c r="E176" i="11" s="1"/>
  <c r="D177" i="11"/>
  <c r="E177" i="11"/>
  <c r="D178" i="11"/>
  <c r="E178" i="11"/>
  <c r="D179" i="11"/>
  <c r="E179" i="11"/>
  <c r="D180" i="11"/>
  <c r="E180" i="11" s="1"/>
  <c r="D181" i="11"/>
  <c r="E181" i="11" s="1"/>
  <c r="D182" i="11"/>
  <c r="E182" i="11" s="1"/>
  <c r="D183" i="11"/>
  <c r="E183" i="11" s="1"/>
  <c r="D184" i="11"/>
  <c r="E184" i="11" s="1"/>
  <c r="D185" i="11"/>
  <c r="E185" i="11" s="1"/>
  <c r="D186" i="11"/>
  <c r="E186" i="11"/>
  <c r="D187" i="11"/>
  <c r="E187" i="11"/>
  <c r="D188" i="11"/>
  <c r="E188" i="11" s="1"/>
  <c r="D189" i="11"/>
  <c r="E189" i="11" s="1"/>
  <c r="D190" i="11"/>
  <c r="E190" i="11" s="1"/>
  <c r="D191" i="11"/>
  <c r="E191" i="11" s="1"/>
  <c r="D192" i="11"/>
  <c r="E192" i="11" s="1"/>
  <c r="D193" i="11"/>
  <c r="E193" i="11" s="1"/>
  <c r="D194" i="11"/>
  <c r="E194" i="11" s="1"/>
  <c r="D195" i="11"/>
  <c r="E195" i="11"/>
  <c r="D196" i="11"/>
  <c r="E196" i="11" s="1"/>
  <c r="D197" i="11"/>
  <c r="E197" i="11"/>
  <c r="D198" i="11"/>
  <c r="E198" i="11" s="1"/>
  <c r="D199" i="11"/>
  <c r="E199" i="11" s="1"/>
  <c r="D200" i="11"/>
  <c r="E200" i="11" s="1"/>
  <c r="D201" i="11"/>
  <c r="E201" i="11"/>
  <c r="D202" i="11"/>
  <c r="E202" i="11"/>
  <c r="D203" i="11"/>
  <c r="E203" i="11" s="1"/>
  <c r="D204" i="11"/>
  <c r="E204" i="11" s="1"/>
  <c r="D205" i="11"/>
  <c r="E205" i="11" s="1"/>
  <c r="D206" i="11"/>
  <c r="E206" i="11"/>
  <c r="D207" i="11"/>
  <c r="E207" i="11" s="1"/>
  <c r="D208" i="11"/>
  <c r="E208" i="11" s="1"/>
  <c r="D209" i="11"/>
  <c r="E209" i="11"/>
  <c r="D210" i="11"/>
  <c r="E210" i="11"/>
  <c r="D211" i="11"/>
  <c r="E211" i="11"/>
  <c r="D212" i="11"/>
  <c r="E212" i="11" s="1"/>
  <c r="D213" i="11"/>
  <c r="E213" i="11" s="1"/>
  <c r="D214" i="11"/>
  <c r="E214" i="11" s="1"/>
  <c r="D215" i="11"/>
  <c r="E215" i="11" s="1"/>
  <c r="D216" i="11"/>
  <c r="E216" i="11" s="1"/>
  <c r="D217" i="11"/>
  <c r="E217" i="11" s="1"/>
  <c r="D218" i="11"/>
  <c r="E218" i="11"/>
  <c r="D219" i="11"/>
  <c r="E219" i="11"/>
  <c r="D220" i="11"/>
  <c r="E220" i="11" s="1"/>
  <c r="D221" i="11"/>
  <c r="E221" i="11" s="1"/>
  <c r="D222" i="11"/>
  <c r="E222" i="11" s="1"/>
  <c r="D223" i="11"/>
  <c r="E223" i="11" s="1"/>
  <c r="D224" i="11"/>
  <c r="E224" i="11" s="1"/>
  <c r="D225" i="11"/>
  <c r="E225" i="11" s="1"/>
  <c r="D226" i="11"/>
  <c r="E226" i="11" s="1"/>
  <c r="D227" i="11"/>
  <c r="E227" i="11"/>
  <c r="D228" i="11"/>
  <c r="E228" i="11" s="1"/>
  <c r="D229" i="11"/>
  <c r="E229" i="11"/>
  <c r="D230" i="11"/>
  <c r="E230" i="11" s="1"/>
  <c r="D231" i="11"/>
  <c r="E231" i="11" s="1"/>
  <c r="D232" i="11"/>
  <c r="E232" i="11" s="1"/>
  <c r="D233" i="11"/>
  <c r="E233" i="11"/>
  <c r="D234" i="11"/>
  <c r="E234" i="11"/>
  <c r="D235" i="11"/>
  <c r="E235" i="11" s="1"/>
  <c r="D236" i="11"/>
  <c r="E236" i="11" s="1"/>
  <c r="D237" i="11"/>
  <c r="E237" i="11" s="1"/>
  <c r="D238" i="11"/>
  <c r="E238" i="11" s="1"/>
  <c r="D239" i="11"/>
  <c r="E239" i="11" s="1"/>
  <c r="D240" i="11"/>
  <c r="E240" i="11" s="1"/>
  <c r="D241" i="11"/>
  <c r="E241" i="11"/>
  <c r="D242" i="11"/>
  <c r="E242" i="11"/>
  <c r="D243" i="11"/>
  <c r="E243" i="11" s="1"/>
  <c r="D244" i="11"/>
  <c r="E244" i="11" s="1"/>
  <c r="D245" i="11"/>
  <c r="E245" i="11"/>
  <c r="D246" i="11"/>
  <c r="E246" i="11"/>
  <c r="D247" i="11"/>
  <c r="E247" i="11"/>
  <c r="D248" i="11"/>
  <c r="E248" i="11" s="1"/>
  <c r="D249" i="11"/>
  <c r="E249" i="11"/>
  <c r="D250" i="11"/>
  <c r="E250" i="11"/>
  <c r="D251" i="11"/>
  <c r="E251" i="11"/>
  <c r="D252" i="11"/>
  <c r="E252" i="11" s="1"/>
  <c r="D253" i="11"/>
  <c r="E253" i="11"/>
  <c r="D254" i="11"/>
  <c r="E254" i="11"/>
  <c r="D255" i="11"/>
  <c r="E255" i="11" s="1"/>
  <c r="D256" i="11"/>
  <c r="E256" i="11" s="1"/>
  <c r="D257" i="11"/>
  <c r="E257" i="11"/>
  <c r="D258" i="11"/>
  <c r="E258" i="11"/>
  <c r="D259" i="11"/>
  <c r="E259" i="11"/>
  <c r="D260" i="11"/>
  <c r="E260" i="11" s="1"/>
  <c r="D261" i="11"/>
  <c r="E261" i="11"/>
  <c r="D262" i="11"/>
  <c r="E262" i="11"/>
  <c r="D263" i="11"/>
  <c r="E263" i="11"/>
  <c r="D264" i="11"/>
  <c r="E264" i="11" s="1"/>
  <c r="D265" i="11"/>
  <c r="E265" i="11"/>
  <c r="D266" i="11"/>
  <c r="E266" i="11"/>
  <c r="D267" i="11"/>
  <c r="E267" i="11" s="1"/>
  <c r="D268" i="11"/>
  <c r="E268" i="11" s="1"/>
  <c r="D269" i="11"/>
  <c r="E269" i="11" s="1"/>
  <c r="D270" i="11"/>
  <c r="E270" i="11"/>
  <c r="D271" i="11"/>
  <c r="E271" i="11" s="1"/>
  <c r="D272" i="11"/>
  <c r="E272" i="11" s="1"/>
  <c r="D273" i="11"/>
  <c r="E273" i="11"/>
  <c r="D274" i="11"/>
  <c r="E274" i="11"/>
  <c r="D275" i="11"/>
  <c r="E275" i="11" s="1"/>
  <c r="D276" i="11"/>
  <c r="E276" i="11" s="1"/>
  <c r="D277" i="11"/>
  <c r="E277" i="11"/>
  <c r="D278" i="11"/>
  <c r="E278" i="11"/>
  <c r="D279" i="11"/>
  <c r="E279" i="11"/>
  <c r="D280" i="11"/>
  <c r="E280" i="11" s="1"/>
  <c r="D281" i="11"/>
  <c r="E281" i="11" s="1"/>
  <c r="D282" i="11"/>
  <c r="E282" i="11"/>
  <c r="D283" i="11"/>
  <c r="E283" i="11"/>
  <c r="D284" i="11"/>
  <c r="E284" i="11" s="1"/>
  <c r="D285" i="11"/>
  <c r="E285" i="11" s="1"/>
  <c r="D286" i="11"/>
  <c r="E286" i="11"/>
  <c r="D287" i="11"/>
  <c r="E287" i="11" s="1"/>
  <c r="D288" i="11"/>
  <c r="E288" i="11" s="1"/>
  <c r="D289" i="11"/>
  <c r="E289" i="11" s="1"/>
  <c r="D290" i="11"/>
  <c r="E290" i="11" s="1"/>
  <c r="D291" i="11"/>
  <c r="E291" i="11"/>
  <c r="D292" i="11"/>
  <c r="E292" i="11" s="1"/>
  <c r="D293" i="11"/>
  <c r="E293" i="11"/>
  <c r="D294" i="11"/>
  <c r="E294" i="11" s="1"/>
  <c r="D295" i="11"/>
  <c r="E295" i="11"/>
  <c r="D296" i="11"/>
  <c r="E296" i="11" s="1"/>
  <c r="D297" i="11"/>
  <c r="E297" i="11"/>
  <c r="D298" i="11"/>
  <c r="E298" i="11" s="1"/>
  <c r="D299" i="11"/>
  <c r="E299" i="11" s="1"/>
  <c r="D300" i="11"/>
  <c r="E300" i="11" s="1"/>
  <c r="D301" i="11"/>
  <c r="E301" i="11" s="1"/>
  <c r="D302" i="11"/>
  <c r="E302" i="11"/>
  <c r="D303" i="11"/>
  <c r="E303" i="11" s="1"/>
  <c r="D304" i="11"/>
  <c r="E304" i="11" s="1"/>
  <c r="D305" i="11"/>
  <c r="E305" i="11"/>
  <c r="D306" i="11"/>
  <c r="E306" i="11"/>
  <c r="D307" i="11"/>
  <c r="E307" i="11" s="1"/>
  <c r="D308" i="11"/>
  <c r="E308" i="11" s="1"/>
  <c r="D309" i="11"/>
  <c r="E309" i="11"/>
  <c r="D310" i="11"/>
  <c r="E310" i="11" s="1"/>
  <c r="D311" i="11"/>
  <c r="E311" i="11"/>
  <c r="D312" i="11"/>
  <c r="E312" i="11" s="1"/>
  <c r="D313" i="11"/>
  <c r="E313" i="11" s="1"/>
  <c r="D314" i="11"/>
  <c r="E314" i="11"/>
  <c r="D315" i="11"/>
  <c r="E315" i="11"/>
  <c r="D316" i="11"/>
  <c r="E316" i="11" s="1"/>
  <c r="D317" i="11"/>
  <c r="E317" i="11" s="1"/>
  <c r="D318" i="11"/>
  <c r="E318" i="11"/>
  <c r="D319" i="11"/>
  <c r="E319" i="11" s="1"/>
  <c r="D320" i="11"/>
  <c r="E320" i="11" s="1"/>
  <c r="D321" i="11"/>
  <c r="E321" i="11" s="1"/>
  <c r="D322" i="11"/>
  <c r="E322" i="11" s="1"/>
  <c r="D323" i="11"/>
  <c r="E323" i="11"/>
  <c r="D324" i="11"/>
  <c r="E324" i="11" s="1"/>
  <c r="D325" i="11"/>
  <c r="E325" i="11"/>
  <c r="D326" i="11"/>
  <c r="E326" i="11" s="1"/>
  <c r="D327" i="11"/>
  <c r="E327" i="11"/>
  <c r="D328" i="11"/>
  <c r="E328" i="11" s="1"/>
  <c r="D329" i="11"/>
  <c r="E329" i="11"/>
  <c r="D330" i="11"/>
  <c r="E330" i="11" s="1"/>
  <c r="D331" i="11"/>
  <c r="E331" i="11" s="1"/>
  <c r="D332" i="11"/>
  <c r="E332" i="11" s="1"/>
  <c r="D333" i="11"/>
  <c r="E333" i="11" s="1"/>
  <c r="D334" i="11"/>
  <c r="E334" i="11"/>
  <c r="D335" i="11"/>
  <c r="E335" i="11" s="1"/>
  <c r="D336" i="11"/>
  <c r="E336" i="11" s="1"/>
  <c r="D337" i="11"/>
  <c r="E337" i="11" s="1"/>
  <c r="D338" i="11"/>
  <c r="E338" i="11"/>
  <c r="D339" i="11"/>
  <c r="E339" i="11" s="1"/>
  <c r="D340" i="11"/>
  <c r="E340" i="11" s="1"/>
  <c r="D341" i="11"/>
  <c r="E341" i="11"/>
  <c r="D342" i="11"/>
  <c r="E342" i="11" s="1"/>
  <c r="D343" i="11"/>
  <c r="E343" i="11"/>
  <c r="D344" i="11"/>
  <c r="E344" i="11" s="1"/>
  <c r="D345" i="11"/>
  <c r="E345" i="11" s="1"/>
  <c r="D346" i="11"/>
  <c r="E346" i="11" s="1"/>
  <c r="D347" i="11"/>
  <c r="E347" i="11"/>
  <c r="D348" i="11"/>
  <c r="E348" i="11" s="1"/>
  <c r="D349" i="11"/>
  <c r="E349" i="11" s="1"/>
  <c r="D350" i="11"/>
  <c r="E350" i="11"/>
  <c r="D351" i="11"/>
  <c r="E351" i="11" s="1"/>
  <c r="D352" i="11"/>
  <c r="E352" i="11" s="1"/>
  <c r="D353" i="11"/>
  <c r="E353" i="11" s="1"/>
  <c r="D354" i="11"/>
  <c r="E354" i="11" s="1"/>
  <c r="D355" i="11"/>
  <c r="E355" i="11"/>
  <c r="D356" i="11"/>
  <c r="E356" i="11" s="1"/>
  <c r="D357" i="11"/>
  <c r="E357" i="11" s="1"/>
  <c r="D358" i="11"/>
  <c r="E358" i="11" s="1"/>
  <c r="D359" i="11"/>
  <c r="E359" i="11"/>
  <c r="D360" i="11"/>
  <c r="E360" i="11" s="1"/>
  <c r="D361" i="11"/>
  <c r="E361" i="11"/>
  <c r="D362" i="11"/>
  <c r="E362" i="11" s="1"/>
  <c r="D363" i="11"/>
  <c r="E363" i="11" s="1"/>
  <c r="D364" i="11"/>
  <c r="E364" i="11" s="1"/>
  <c r="D365" i="11"/>
  <c r="E365" i="11" s="1"/>
  <c r="D366" i="11"/>
  <c r="E366" i="11" s="1"/>
  <c r="D367" i="11"/>
  <c r="E367" i="11" s="1"/>
  <c r="D368" i="11"/>
  <c r="E368" i="11" s="1"/>
  <c r="D369" i="11"/>
  <c r="E369" i="11" s="1"/>
  <c r="D370" i="11"/>
  <c r="E370" i="11"/>
  <c r="D371" i="11"/>
  <c r="E371" i="11" s="1"/>
  <c r="D372" i="11"/>
  <c r="E372" i="11" s="1"/>
  <c r="D373" i="11"/>
  <c r="E373" i="11"/>
  <c r="D374" i="11"/>
  <c r="E374" i="11" s="1"/>
  <c r="D375" i="11"/>
  <c r="E375" i="11" s="1"/>
  <c r="D376" i="11"/>
  <c r="E376" i="11" s="1"/>
  <c r="D377" i="11"/>
  <c r="E377" i="11"/>
  <c r="D378" i="11"/>
  <c r="E378" i="11" s="1"/>
  <c r="D379" i="11"/>
  <c r="E379" i="11"/>
  <c r="D380" i="11"/>
  <c r="E380" i="11" s="1"/>
  <c r="D381" i="11"/>
  <c r="E381" i="11"/>
  <c r="D382" i="11"/>
  <c r="E382" i="11"/>
  <c r="D383" i="11"/>
  <c r="E383" i="11" s="1"/>
  <c r="D384" i="11"/>
  <c r="E384" i="11" s="1"/>
  <c r="D385" i="11"/>
  <c r="E385" i="11" s="1"/>
  <c r="D386" i="11"/>
  <c r="E386" i="11"/>
  <c r="D387" i="11"/>
  <c r="E387" i="11" s="1"/>
  <c r="D388" i="11"/>
  <c r="E388" i="11" s="1"/>
  <c r="D389" i="11"/>
  <c r="E389" i="11" s="1"/>
  <c r="D390" i="11"/>
  <c r="E390" i="11"/>
  <c r="D391" i="11"/>
  <c r="E391" i="11"/>
  <c r="D392" i="11"/>
  <c r="E392" i="11" s="1"/>
  <c r="D393" i="11"/>
  <c r="E393" i="11"/>
  <c r="D394" i="11"/>
  <c r="E394" i="11" s="1"/>
  <c r="D395" i="11"/>
  <c r="E395" i="11"/>
  <c r="D396" i="11"/>
  <c r="E396" i="11" s="1"/>
  <c r="D397" i="11"/>
  <c r="E397" i="11" s="1"/>
  <c r="D398" i="11"/>
  <c r="E398" i="11" s="1"/>
  <c r="D399" i="11"/>
  <c r="E399" i="11"/>
  <c r="D400" i="11"/>
  <c r="E400" i="11" s="1"/>
  <c r="D401" i="11"/>
  <c r="E401" i="11"/>
  <c r="D402" i="11"/>
  <c r="E402" i="11"/>
  <c r="D403" i="11"/>
  <c r="E403" i="11" s="1"/>
  <c r="D404" i="11"/>
  <c r="E404" i="11" s="1"/>
  <c r="D405" i="11"/>
  <c r="E405" i="11" s="1"/>
  <c r="D406" i="11"/>
  <c r="E406" i="11" s="1"/>
  <c r="D407" i="11"/>
  <c r="E407" i="11" s="1"/>
  <c r="D408" i="11"/>
  <c r="E408" i="11" s="1"/>
  <c r="D409" i="11"/>
  <c r="E409" i="11"/>
  <c r="D410" i="11"/>
  <c r="E410" i="11"/>
  <c r="D411" i="11"/>
  <c r="E411" i="11"/>
  <c r="D412" i="11"/>
  <c r="E412" i="11" s="1"/>
  <c r="D413" i="11"/>
  <c r="E413" i="11"/>
  <c r="D414" i="11"/>
  <c r="E414" i="11" s="1"/>
  <c r="D415" i="11"/>
  <c r="E415" i="11" s="1"/>
  <c r="D416" i="11"/>
  <c r="E416" i="11" s="1"/>
  <c r="D417" i="11"/>
  <c r="E417" i="11" s="1"/>
  <c r="D418" i="11"/>
  <c r="E418" i="11"/>
  <c r="D419" i="11"/>
  <c r="E419" i="11"/>
  <c r="D420" i="11"/>
  <c r="E420" i="11" s="1"/>
  <c r="D421" i="11"/>
  <c r="E421" i="11" s="1"/>
  <c r="D422" i="11"/>
  <c r="E422" i="11"/>
  <c r="D423" i="11"/>
  <c r="E423" i="11" s="1"/>
  <c r="D424" i="11"/>
  <c r="E424" i="11" s="1"/>
  <c r="D425" i="11"/>
  <c r="E425" i="11"/>
  <c r="D426" i="11"/>
  <c r="E426" i="11" s="1"/>
  <c r="D427" i="11"/>
  <c r="E427" i="11"/>
  <c r="D428" i="11"/>
  <c r="E428" i="11" s="1"/>
  <c r="D429" i="11"/>
  <c r="E429" i="11" s="1"/>
  <c r="D430" i="11"/>
  <c r="E430" i="11" s="1"/>
  <c r="D431" i="11"/>
  <c r="E431" i="11"/>
  <c r="D432" i="11"/>
  <c r="E432" i="11" s="1"/>
  <c r="D433" i="11"/>
  <c r="E433" i="11" s="1"/>
  <c r="D434" i="11"/>
  <c r="E434" i="11"/>
  <c r="D435" i="11"/>
  <c r="E435" i="11" s="1"/>
  <c r="D436" i="11"/>
  <c r="E436" i="11" s="1"/>
  <c r="D437" i="11"/>
  <c r="E437" i="11"/>
  <c r="D438" i="11"/>
  <c r="E438" i="11" s="1"/>
  <c r="D439" i="11"/>
  <c r="E439" i="11" s="1"/>
  <c r="D440" i="11"/>
  <c r="E440" i="11" s="1"/>
  <c r="D441" i="11"/>
  <c r="E441" i="11"/>
  <c r="D442" i="11"/>
  <c r="E442" i="11" s="1"/>
  <c r="D443" i="11"/>
  <c r="E443" i="11"/>
  <c r="D444" i="11"/>
  <c r="E444" i="11" s="1"/>
  <c r="D445" i="11"/>
  <c r="E445" i="11"/>
  <c r="D446" i="11"/>
  <c r="E446" i="11"/>
  <c r="D447" i="11"/>
  <c r="E447" i="11" s="1"/>
  <c r="D448" i="11"/>
  <c r="E448" i="11" s="1"/>
  <c r="D449" i="11"/>
  <c r="E449" i="11" s="1"/>
  <c r="D450" i="11"/>
  <c r="E450" i="11"/>
  <c r="D451" i="11"/>
  <c r="E451" i="11"/>
  <c r="D452" i="11"/>
  <c r="E452" i="11" s="1"/>
  <c r="D453" i="11"/>
  <c r="E453" i="11" s="1"/>
  <c r="D454" i="11"/>
  <c r="E454" i="11"/>
  <c r="D455" i="11"/>
  <c r="E455" i="11"/>
  <c r="D456" i="11"/>
  <c r="E456" i="11" s="1"/>
  <c r="D457" i="11"/>
  <c r="E457" i="11"/>
  <c r="D458" i="11"/>
  <c r="E458" i="11" s="1"/>
  <c r="D459" i="11"/>
  <c r="E459" i="11" s="1"/>
  <c r="D460" i="11"/>
  <c r="E460" i="11" s="1"/>
  <c r="D461" i="11"/>
  <c r="E461" i="11" s="1"/>
  <c r="D462" i="11"/>
  <c r="E462" i="11" s="1"/>
  <c r="D463" i="11"/>
  <c r="E463" i="11"/>
  <c r="D464" i="11"/>
  <c r="E464" i="11" s="1"/>
  <c r="D465" i="11"/>
  <c r="E465" i="11" s="1"/>
  <c r="D466" i="11"/>
  <c r="E466" i="11"/>
  <c r="D467" i="11"/>
  <c r="E467" i="11" s="1"/>
  <c r="D468" i="11"/>
  <c r="E468" i="11" s="1"/>
  <c r="D469" i="11"/>
  <c r="E469" i="11" s="1"/>
  <c r="D470" i="11"/>
  <c r="E470" i="11" s="1"/>
  <c r="D471" i="11"/>
  <c r="E471" i="11" s="1"/>
  <c r="D472" i="11"/>
  <c r="E472" i="11" s="1"/>
  <c r="D473" i="11"/>
  <c r="E473" i="11" s="1"/>
  <c r="D474" i="11"/>
  <c r="E474" i="11"/>
  <c r="D475" i="11"/>
  <c r="E475" i="11"/>
  <c r="D476" i="11"/>
  <c r="E476" i="11" s="1"/>
  <c r="D477" i="11"/>
  <c r="E477" i="11"/>
  <c r="D478" i="11"/>
  <c r="E478" i="11"/>
  <c r="D479" i="11"/>
  <c r="E479" i="11" s="1"/>
  <c r="D480" i="11"/>
  <c r="E480" i="11" s="1"/>
  <c r="D481" i="11"/>
  <c r="E481" i="11" s="1"/>
  <c r="D482" i="11"/>
  <c r="E482" i="11" s="1"/>
  <c r="D483" i="11"/>
  <c r="E483" i="11" s="1"/>
  <c r="D484" i="11"/>
  <c r="E484" i="11" s="1"/>
  <c r="D485" i="11"/>
  <c r="E485" i="11" s="1"/>
  <c r="D486" i="11"/>
  <c r="E486" i="11"/>
  <c r="D487" i="11"/>
  <c r="E487" i="11"/>
  <c r="D488" i="11"/>
  <c r="E488" i="11" s="1"/>
  <c r="D489" i="11"/>
  <c r="E489" i="11"/>
  <c r="D490" i="11"/>
  <c r="E490" i="11" s="1"/>
  <c r="D491" i="11"/>
  <c r="E491" i="11" s="1"/>
  <c r="D492" i="11"/>
  <c r="E492" i="11" s="1"/>
  <c r="D493" i="11"/>
  <c r="E493" i="11" s="1"/>
  <c r="D494" i="11"/>
  <c r="E494" i="11"/>
  <c r="D495" i="11"/>
  <c r="E495" i="11"/>
  <c r="D496" i="11"/>
  <c r="E496" i="11" s="1"/>
  <c r="D497" i="11"/>
  <c r="E497" i="11" s="1"/>
  <c r="D498" i="11"/>
  <c r="E498" i="11" s="1"/>
  <c r="D499" i="11"/>
  <c r="E499" i="11"/>
  <c r="D500" i="11"/>
  <c r="E500" i="11"/>
  <c r="D40" i="9"/>
  <c r="D41" i="9"/>
  <c r="C42" i="9"/>
  <c r="D42" i="9" s="1"/>
  <c r="C69" i="9"/>
  <c r="D69" i="9"/>
  <c r="C96" i="9"/>
  <c r="D96" i="9"/>
  <c r="C123" i="9"/>
  <c r="D123" i="9" s="1"/>
  <c r="C150" i="9"/>
  <c r="D150" i="9"/>
  <c r="D151" i="9"/>
  <c r="D152" i="9"/>
  <c r="D153" i="9"/>
  <c r="D154" i="9"/>
  <c r="D155" i="9"/>
  <c r="D156" i="9"/>
  <c r="D157" i="9"/>
  <c r="D158" i="9"/>
  <c r="D159" i="9"/>
  <c r="D160" i="9"/>
  <c r="D161" i="9"/>
  <c r="D162" i="9"/>
  <c r="D163" i="9"/>
  <c r="D164" i="9"/>
  <c r="D165" i="9"/>
  <c r="D166" i="9"/>
  <c r="D167" i="9"/>
  <c r="D168" i="9"/>
  <c r="D169" i="9"/>
  <c r="D170" i="9"/>
  <c r="D171" i="9"/>
  <c r="D172" i="9"/>
  <c r="D173" i="9"/>
  <c r="C174" i="9"/>
  <c r="D174" i="9" s="1"/>
  <c r="C198" i="9"/>
  <c r="D198" i="9"/>
  <c r="C222" i="9"/>
  <c r="D222" i="9" s="1"/>
  <c r="D223" i="9"/>
  <c r="C224" i="9"/>
  <c r="D224" i="9" s="1"/>
  <c r="C225" i="9"/>
  <c r="D225" i="9"/>
  <c r="C226" i="9"/>
  <c r="D226" i="9"/>
  <c r="C227" i="9"/>
  <c r="D227" i="9" s="1"/>
  <c r="C228" i="9"/>
  <c r="D228" i="9" s="1"/>
  <c r="C229" i="9"/>
  <c r="D229" i="9"/>
  <c r="C230" i="9"/>
  <c r="D230" i="9"/>
  <c r="C231" i="9"/>
  <c r="D231" i="9" s="1"/>
  <c r="C232" i="9"/>
  <c r="D232" i="9"/>
  <c r="C233" i="9"/>
  <c r="D233" i="9"/>
  <c r="C234" i="9"/>
  <c r="D234" i="9" s="1"/>
  <c r="C235" i="9"/>
  <c r="D235" i="9" s="1"/>
  <c r="C236" i="9"/>
  <c r="D236" i="9" s="1"/>
  <c r="C237" i="9"/>
  <c r="D237" i="9"/>
  <c r="C238" i="9"/>
  <c r="D238" i="9"/>
  <c r="C239" i="9"/>
  <c r="D239" i="9" s="1"/>
  <c r="C240" i="9"/>
  <c r="D240" i="9"/>
  <c r="C241" i="9"/>
  <c r="D241" i="9"/>
  <c r="C242" i="9"/>
  <c r="D242" i="9" s="1"/>
  <c r="C243" i="9"/>
  <c r="D243" i="9" s="1"/>
  <c r="C244" i="9"/>
  <c r="D244" i="9"/>
  <c r="C245" i="9"/>
  <c r="D245" i="9" s="1"/>
  <c r="C246" i="9"/>
  <c r="D246" i="9" s="1"/>
  <c r="C247" i="9"/>
  <c r="D247" i="9" s="1"/>
  <c r="C248" i="9"/>
  <c r="D248" i="9" s="1"/>
  <c r="C249" i="9"/>
  <c r="D249" i="9"/>
  <c r="C250" i="9"/>
  <c r="D250" i="9"/>
  <c r="C251" i="9"/>
  <c r="D251" i="9" s="1"/>
  <c r="C252" i="9"/>
  <c r="D252" i="9"/>
  <c r="C253" i="9"/>
  <c r="D253" i="9"/>
  <c r="C254" i="9"/>
  <c r="D254" i="9" s="1"/>
  <c r="C255" i="9"/>
  <c r="D255" i="9" s="1"/>
  <c r="C256" i="9"/>
  <c r="D256" i="9" s="1"/>
  <c r="C257" i="9"/>
  <c r="D257" i="9" s="1"/>
  <c r="C258" i="9"/>
  <c r="D258" i="9"/>
  <c r="C259" i="9"/>
  <c r="D259" i="9" s="1"/>
  <c r="C260" i="9"/>
  <c r="D260" i="9" s="1"/>
  <c r="C261" i="9"/>
  <c r="D261" i="9"/>
  <c r="C262" i="9"/>
  <c r="D262" i="9"/>
  <c r="C263" i="9"/>
  <c r="D263" i="9" s="1"/>
  <c r="C264" i="9"/>
  <c r="D264" i="9"/>
  <c r="C265" i="9"/>
  <c r="D265" i="9" s="1"/>
  <c r="C266" i="9"/>
  <c r="D266" i="9" s="1"/>
  <c r="C267" i="9"/>
  <c r="D267" i="9" s="1"/>
  <c r="C268" i="9"/>
  <c r="D268" i="9" s="1"/>
  <c r="C269" i="9"/>
  <c r="D269" i="9" s="1"/>
  <c r="C270" i="9"/>
  <c r="D270" i="9"/>
  <c r="C271" i="9"/>
  <c r="D271" i="9" s="1"/>
  <c r="C272" i="9"/>
  <c r="D272" i="9"/>
  <c r="C273" i="9"/>
  <c r="D273" i="9"/>
  <c r="C274" i="9"/>
  <c r="D274" i="9" s="1"/>
  <c r="C275" i="9"/>
  <c r="D275" i="9" s="1"/>
  <c r="C276" i="9"/>
  <c r="D276" i="9"/>
  <c r="C277" i="9"/>
  <c r="D277" i="9" s="1"/>
  <c r="C278" i="9"/>
  <c r="D278" i="9" s="1"/>
  <c r="C279" i="9"/>
  <c r="D279" i="9" s="1"/>
  <c r="C280" i="9"/>
  <c r="D280" i="9" s="1"/>
  <c r="C281" i="9"/>
  <c r="D281" i="9"/>
  <c r="C282" i="9"/>
  <c r="D282" i="9"/>
  <c r="C283" i="9"/>
  <c r="D283" i="9" s="1"/>
  <c r="C284" i="9"/>
  <c r="D284" i="9"/>
  <c r="C285" i="9"/>
  <c r="D285" i="9"/>
  <c r="C286" i="9"/>
  <c r="D286" i="9" s="1"/>
  <c r="C287" i="9"/>
  <c r="D287" i="9" s="1"/>
  <c r="C288" i="9"/>
  <c r="D288" i="9" s="1"/>
  <c r="C289" i="9"/>
  <c r="D289" i="9" s="1"/>
  <c r="C290" i="9"/>
  <c r="D290" i="9"/>
  <c r="C291" i="9"/>
  <c r="D291" i="9" s="1"/>
  <c r="C292" i="9"/>
  <c r="D292" i="9" s="1"/>
  <c r="C293" i="9"/>
  <c r="D293" i="9"/>
  <c r="C294" i="9"/>
  <c r="D294" i="9"/>
  <c r="C295" i="9"/>
  <c r="D295" i="9" s="1"/>
  <c r="C296" i="9"/>
  <c r="D296" i="9"/>
  <c r="C297" i="9"/>
  <c r="D297" i="9" s="1"/>
  <c r="C298" i="9"/>
  <c r="D298" i="9" s="1"/>
  <c r="C299" i="9"/>
  <c r="D299" i="9" s="1"/>
  <c r="C300" i="9"/>
  <c r="D300" i="9" s="1"/>
  <c r="C301" i="9"/>
  <c r="D301" i="9" s="1"/>
  <c r="C302" i="9"/>
  <c r="D302" i="9"/>
  <c r="C303" i="9"/>
  <c r="D303" i="9" s="1"/>
  <c r="C304" i="9"/>
  <c r="D304" i="9"/>
  <c r="C305" i="9"/>
  <c r="D305" i="9"/>
  <c r="C306" i="9"/>
  <c r="D306" i="9" s="1"/>
  <c r="C307" i="9"/>
  <c r="D307" i="9" s="1"/>
  <c r="C308" i="9"/>
  <c r="D308" i="9"/>
  <c r="C309" i="9"/>
  <c r="D309" i="9" s="1"/>
  <c r="C310" i="9"/>
  <c r="D310" i="9" s="1"/>
  <c r="C311" i="9"/>
  <c r="D311" i="9" s="1"/>
  <c r="C312" i="9"/>
  <c r="D312" i="9" s="1"/>
  <c r="C313" i="9"/>
  <c r="D313" i="9"/>
  <c r="C314" i="9"/>
  <c r="D314" i="9"/>
  <c r="C315" i="9"/>
  <c r="D315" i="9" s="1"/>
  <c r="C316" i="9"/>
  <c r="D316" i="9"/>
  <c r="C317" i="9"/>
  <c r="D317" i="9"/>
  <c r="C318" i="9"/>
  <c r="D318" i="9" s="1"/>
  <c r="C319" i="9"/>
  <c r="D319" i="9" s="1"/>
  <c r="C320" i="9"/>
  <c r="D320" i="9" s="1"/>
  <c r="C321" i="9"/>
  <c r="D321" i="9" s="1"/>
  <c r="C322" i="9"/>
  <c r="D322" i="9"/>
  <c r="C323" i="9"/>
  <c r="D323" i="9" s="1"/>
  <c r="C324" i="9"/>
  <c r="D324" i="9" s="1"/>
  <c r="C325" i="9"/>
  <c r="D325" i="9"/>
  <c r="C326" i="9"/>
  <c r="D326" i="9"/>
  <c r="C327" i="9"/>
  <c r="D327" i="9" s="1"/>
  <c r="C328" i="9"/>
  <c r="D328" i="9"/>
  <c r="C329" i="9"/>
  <c r="D329" i="9" s="1"/>
  <c r="C330" i="9"/>
  <c r="D330" i="9" s="1"/>
  <c r="C331" i="9"/>
  <c r="D331" i="9" s="1"/>
  <c r="C332" i="9"/>
  <c r="D332" i="9" s="1"/>
  <c r="C333" i="9"/>
  <c r="D333" i="9" s="1"/>
  <c r="C334" i="9"/>
  <c r="D334" i="9"/>
  <c r="C335" i="9"/>
  <c r="D335" i="9" s="1"/>
  <c r="C336" i="9"/>
  <c r="D336" i="9"/>
  <c r="C337" i="9"/>
  <c r="D337" i="9"/>
  <c r="C338" i="9"/>
  <c r="D338" i="9" s="1"/>
  <c r="C339" i="9"/>
  <c r="D339" i="9" s="1"/>
  <c r="C340" i="9"/>
  <c r="D340" i="9"/>
  <c r="C341" i="9"/>
  <c r="D341" i="9" s="1"/>
  <c r="C342" i="9"/>
  <c r="D342" i="9" s="1"/>
  <c r="C343" i="9"/>
  <c r="D343" i="9" s="1"/>
  <c r="C344" i="9"/>
  <c r="D344" i="9" s="1"/>
  <c r="C345" i="9"/>
  <c r="D345" i="9"/>
  <c r="C346" i="9"/>
  <c r="D346" i="9"/>
  <c r="C347" i="9"/>
  <c r="D347" i="9" s="1"/>
  <c r="C348" i="9"/>
  <c r="D348" i="9"/>
  <c r="C349" i="9"/>
  <c r="D349" i="9"/>
  <c r="C350" i="9"/>
  <c r="D350" i="9" s="1"/>
  <c r="C351" i="9"/>
  <c r="D351" i="9" s="1"/>
  <c r="C352" i="9"/>
  <c r="D352" i="9" s="1"/>
  <c r="C353" i="9"/>
  <c r="D353" i="9" s="1"/>
  <c r="C354" i="9"/>
  <c r="D354" i="9"/>
  <c r="C355" i="9"/>
  <c r="D355" i="9" s="1"/>
  <c r="C356" i="9"/>
  <c r="D356" i="9" s="1"/>
  <c r="C357" i="9"/>
  <c r="D357" i="9"/>
  <c r="C358" i="9"/>
  <c r="D358" i="9"/>
  <c r="C359" i="9"/>
  <c r="D359" i="9" s="1"/>
  <c r="C360" i="9"/>
  <c r="D360" i="9"/>
  <c r="C361" i="9"/>
  <c r="D361" i="9" s="1"/>
  <c r="C362" i="9"/>
  <c r="D362" i="9" s="1"/>
  <c r="C363" i="9"/>
  <c r="D363" i="9" s="1"/>
  <c r="C364" i="9"/>
  <c r="D364" i="9" s="1"/>
  <c r="C365" i="9"/>
  <c r="D365" i="9" s="1"/>
  <c r="C366" i="9"/>
  <c r="D366" i="9"/>
  <c r="C367" i="9"/>
  <c r="D367" i="9" s="1"/>
  <c r="C368" i="9"/>
  <c r="D368" i="9"/>
  <c r="C369" i="9"/>
  <c r="D369" i="9"/>
  <c r="C370" i="9"/>
  <c r="D370" i="9" s="1"/>
  <c r="C371" i="9"/>
  <c r="D371" i="9" s="1"/>
  <c r="C372" i="9"/>
  <c r="D372" i="9"/>
  <c r="C373" i="9"/>
  <c r="D373" i="9" s="1"/>
  <c r="C374" i="9"/>
  <c r="D374" i="9" s="1"/>
  <c r="C375" i="9"/>
  <c r="D375" i="9" s="1"/>
  <c r="C376" i="9"/>
  <c r="D376" i="9" s="1"/>
  <c r="C377" i="9"/>
  <c r="D377" i="9"/>
  <c r="C378" i="9"/>
  <c r="D378" i="9"/>
  <c r="C379" i="9"/>
  <c r="D379" i="9" s="1"/>
  <c r="C380" i="9"/>
  <c r="D380" i="9"/>
  <c r="C381" i="9"/>
  <c r="D381" i="9"/>
  <c r="C382" i="9"/>
  <c r="D382" i="9" s="1"/>
  <c r="C383" i="9"/>
  <c r="D383" i="9" s="1"/>
  <c r="C384" i="9"/>
  <c r="D384" i="9" s="1"/>
  <c r="C385" i="9"/>
  <c r="D385" i="9" s="1"/>
  <c r="C386" i="9"/>
  <c r="D386" i="9"/>
  <c r="C387" i="9"/>
  <c r="D387" i="9" s="1"/>
  <c r="C388" i="9"/>
  <c r="D388" i="9" s="1"/>
  <c r="C389" i="9"/>
  <c r="D389" i="9"/>
  <c r="C390" i="9"/>
  <c r="D390" i="9"/>
  <c r="C391" i="9"/>
  <c r="D391" i="9" s="1"/>
  <c r="C392" i="9"/>
  <c r="D392" i="9"/>
  <c r="C393" i="9"/>
  <c r="D393" i="9" s="1"/>
  <c r="C394" i="9"/>
  <c r="D394" i="9" s="1"/>
  <c r="C395" i="9"/>
  <c r="D395" i="9" s="1"/>
  <c r="C396" i="9"/>
  <c r="D396" i="9" s="1"/>
  <c r="C397" i="9"/>
  <c r="D397" i="9" s="1"/>
  <c r="C398" i="9"/>
  <c r="D398" i="9"/>
  <c r="C399" i="9"/>
  <c r="D399" i="9" s="1"/>
  <c r="C400" i="9"/>
  <c r="D400" i="9"/>
  <c r="C401" i="9"/>
  <c r="D401" i="9"/>
  <c r="C402" i="9"/>
  <c r="D402" i="9" s="1"/>
  <c r="C403" i="9"/>
  <c r="D403" i="9" s="1"/>
  <c r="C404" i="9"/>
  <c r="D404" i="9"/>
  <c r="C405" i="9"/>
  <c r="D405" i="9" s="1"/>
  <c r="C406" i="9"/>
  <c r="D406" i="9" s="1"/>
  <c r="C407" i="9"/>
  <c r="D407" i="9" s="1"/>
  <c r="C408" i="9"/>
  <c r="D408" i="9" s="1"/>
  <c r="C409" i="9"/>
  <c r="D409" i="9"/>
  <c r="C410" i="9"/>
  <c r="D410" i="9"/>
  <c r="C411" i="9"/>
  <c r="D411" i="9" s="1"/>
  <c r="C412" i="9"/>
  <c r="D412" i="9"/>
  <c r="C413" i="9"/>
  <c r="D413" i="9"/>
  <c r="C414" i="9"/>
  <c r="D414" i="9" s="1"/>
  <c r="C415" i="9"/>
  <c r="D415" i="9" s="1"/>
  <c r="C416" i="9"/>
  <c r="D416" i="9" s="1"/>
  <c r="C417" i="9"/>
  <c r="D417" i="9" s="1"/>
  <c r="C418" i="9"/>
  <c r="D418" i="9"/>
  <c r="C419" i="9"/>
  <c r="D419" i="9" s="1"/>
  <c r="C420" i="9"/>
  <c r="D420" i="9" s="1"/>
  <c r="C421" i="9"/>
  <c r="D421" i="9"/>
  <c r="C422" i="9"/>
  <c r="D422" i="9"/>
  <c r="C423" i="9"/>
  <c r="D423" i="9" s="1"/>
  <c r="C424" i="9"/>
  <c r="D424" i="9"/>
  <c r="C425" i="9"/>
  <c r="D425" i="9" s="1"/>
  <c r="C426" i="9"/>
  <c r="D426" i="9" s="1"/>
  <c r="C427" i="9"/>
  <c r="D427" i="9" s="1"/>
  <c r="C428" i="9"/>
  <c r="D428" i="9" s="1"/>
  <c r="C429" i="9"/>
  <c r="D429" i="9" s="1"/>
  <c r="C430" i="9"/>
  <c r="D430" i="9"/>
  <c r="C431" i="9"/>
  <c r="D431" i="9" s="1"/>
  <c r="C432" i="9"/>
  <c r="D432" i="9"/>
  <c r="C433" i="9"/>
  <c r="D433" i="9"/>
  <c r="C434" i="9"/>
  <c r="D434" i="9" s="1"/>
  <c r="C435" i="9"/>
  <c r="D435" i="9" s="1"/>
  <c r="C436" i="9"/>
  <c r="D436" i="9"/>
  <c r="C437" i="9"/>
  <c r="D437" i="9" s="1"/>
  <c r="C438" i="9"/>
  <c r="D438" i="9" s="1"/>
  <c r="C439" i="9"/>
  <c r="D439" i="9" s="1"/>
  <c r="C440" i="9"/>
  <c r="D440" i="9" s="1"/>
  <c r="C441" i="9"/>
  <c r="D441" i="9"/>
  <c r="C442" i="9"/>
  <c r="D442" i="9"/>
  <c r="C443" i="9"/>
  <c r="D443" i="9" s="1"/>
  <c r="C444" i="9"/>
  <c r="D444" i="9"/>
  <c r="C445" i="9"/>
  <c r="D445" i="9"/>
  <c r="C446" i="9"/>
  <c r="D446" i="9" s="1"/>
  <c r="C447" i="9"/>
  <c r="D447" i="9" s="1"/>
  <c r="C448" i="9"/>
  <c r="D448" i="9" s="1"/>
  <c r="C449" i="9"/>
  <c r="D449" i="9" s="1"/>
  <c r="C450" i="9"/>
  <c r="D450" i="9"/>
  <c r="C451" i="9"/>
  <c r="D451" i="9" s="1"/>
  <c r="C452" i="9"/>
  <c r="D452" i="9" s="1"/>
  <c r="C453" i="9"/>
  <c r="D453" i="9"/>
  <c r="C454" i="9"/>
  <c r="D454" i="9"/>
  <c r="C455" i="9"/>
  <c r="D455" i="9" s="1"/>
  <c r="C456" i="9"/>
  <c r="D456" i="9"/>
  <c r="C457" i="9"/>
  <c r="D457" i="9" s="1"/>
  <c r="C458" i="9"/>
  <c r="D458" i="9" s="1"/>
  <c r="C459" i="9"/>
  <c r="D459" i="9"/>
  <c r="C460" i="9"/>
  <c r="D460" i="9"/>
  <c r="C461" i="9"/>
  <c r="D461" i="9" s="1"/>
  <c r="C462" i="9"/>
  <c r="D462" i="9" s="1"/>
  <c r="C463" i="9"/>
  <c r="D463" i="9"/>
  <c r="C464" i="9"/>
  <c r="D464" i="9"/>
  <c r="C465" i="9"/>
  <c r="D465" i="9" s="1"/>
  <c r="C466" i="9"/>
  <c r="D466" i="9" s="1"/>
  <c r="C467" i="9"/>
  <c r="D467" i="9"/>
  <c r="C468" i="9"/>
  <c r="D468" i="9"/>
  <c r="C469" i="9"/>
  <c r="D469" i="9" s="1"/>
  <c r="C470" i="9"/>
  <c r="D470" i="9" s="1"/>
  <c r="C471" i="9"/>
  <c r="D471" i="9"/>
  <c r="C472" i="9"/>
  <c r="D472" i="9"/>
  <c r="C473" i="9"/>
  <c r="D473" i="9" s="1"/>
  <c r="C474" i="9"/>
  <c r="D474" i="9" s="1"/>
  <c r="C475" i="9"/>
  <c r="D475" i="9"/>
  <c r="C476" i="9"/>
  <c r="D476" i="9"/>
  <c r="C477" i="9"/>
  <c r="D477" i="9" s="1"/>
  <c r="C478" i="9"/>
  <c r="D478" i="9" s="1"/>
  <c r="C479" i="9"/>
  <c r="D479" i="9"/>
  <c r="C480" i="9"/>
  <c r="D480" i="9"/>
  <c r="C481" i="9"/>
  <c r="D481" i="9" s="1"/>
  <c r="C482" i="9"/>
  <c r="D482" i="9" s="1"/>
  <c r="C483" i="9"/>
  <c r="D483" i="9"/>
  <c r="C484" i="9"/>
  <c r="D484" i="9"/>
  <c r="C485" i="9"/>
  <c r="D485" i="9" s="1"/>
  <c r="C486" i="9"/>
  <c r="D486" i="9" s="1"/>
  <c r="C487" i="9"/>
  <c r="D487" i="9"/>
  <c r="C488" i="9"/>
  <c r="D488" i="9"/>
  <c r="C489" i="9"/>
  <c r="D489" i="9" s="1"/>
  <c r="C490" i="9"/>
  <c r="D490" i="9" s="1"/>
  <c r="C491" i="9"/>
  <c r="D491" i="9"/>
  <c r="C492" i="9"/>
  <c r="D492" i="9"/>
  <c r="C493" i="9"/>
  <c r="D493" i="9" s="1"/>
  <c r="C494" i="9"/>
  <c r="D494" i="9" s="1"/>
  <c r="C495" i="9"/>
  <c r="D495" i="9"/>
  <c r="C496" i="9"/>
  <c r="D496" i="9"/>
  <c r="C497" i="9"/>
  <c r="D497" i="9" s="1"/>
  <c r="C498" i="9"/>
  <c r="D498" i="9" s="1"/>
  <c r="C499" i="9"/>
  <c r="D499" i="9"/>
  <c r="C500" i="9"/>
  <c r="D500" i="9"/>
  <c r="K13" i="9"/>
  <c r="D18" i="9"/>
  <c r="D19" i="9"/>
  <c r="D20" i="9"/>
  <c r="D21" i="9"/>
  <c r="D22" i="9"/>
  <c r="D23" i="9"/>
  <c r="D24" i="9"/>
  <c r="D25" i="9"/>
  <c r="D26" i="9"/>
  <c r="D27" i="9"/>
  <c r="D28" i="9"/>
  <c r="D29" i="9"/>
  <c r="D30" i="9"/>
  <c r="D31" i="9"/>
  <c r="D32" i="9"/>
  <c r="D33" i="9"/>
  <c r="D34" i="9"/>
  <c r="D35" i="9"/>
  <c r="D36" i="9"/>
  <c r="D37" i="9"/>
  <c r="D38" i="9"/>
  <c r="D39" i="9"/>
  <c r="D19" i="11"/>
  <c r="E19" i="11" s="1"/>
  <c r="D20" i="11"/>
  <c r="E20" i="11"/>
  <c r="E21" i="11"/>
  <c r="D22" i="11"/>
  <c r="E22" i="11"/>
  <c r="E23" i="11"/>
  <c r="D24" i="11"/>
  <c r="E24" i="11" s="1"/>
  <c r="D25" i="11"/>
  <c r="E25" i="11"/>
  <c r="D26" i="11"/>
  <c r="E26" i="11"/>
  <c r="D27" i="11"/>
  <c r="E27" i="11" s="1"/>
  <c r="D28" i="11"/>
  <c r="E28" i="11" s="1"/>
  <c r="D29" i="11"/>
  <c r="E29" i="11"/>
  <c r="D30" i="11"/>
  <c r="E30" i="11"/>
  <c r="D31" i="11"/>
  <c r="E31" i="11" s="1"/>
  <c r="D32" i="11"/>
  <c r="E32" i="11" s="1"/>
  <c r="D33" i="11"/>
  <c r="E33" i="11"/>
  <c r="D34" i="11"/>
  <c r="E34" i="11"/>
  <c r="D35" i="11"/>
  <c r="E35" i="11" s="1"/>
  <c r="D36" i="11"/>
  <c r="E36" i="11" s="1"/>
  <c r="D37" i="11"/>
  <c r="E37" i="11"/>
  <c r="D38" i="11"/>
  <c r="E38" i="1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I17" i="11"/>
  <c r="N13" i="11"/>
  <c r="N12" i="11"/>
  <c r="M13" i="11"/>
  <c r="M12" i="11"/>
  <c r="L13" i="11"/>
  <c r="L12" i="11"/>
  <c r="K13" i="11"/>
  <c r="K12" i="11"/>
  <c r="J13" i="11"/>
  <c r="J12" i="11"/>
  <c r="I13" i="11"/>
  <c r="I12" i="11"/>
  <c r="N17" i="11"/>
  <c r="M17" i="11"/>
  <c r="L17" i="11"/>
  <c r="K17" i="11"/>
  <c r="J17" i="11"/>
  <c r="F14" i="11"/>
  <c r="I14" i="11" s="1"/>
  <c r="K14" i="11"/>
  <c r="N14" i="11"/>
  <c r="L14" i="11"/>
  <c r="M14" i="11"/>
  <c r="J14" i="11"/>
  <c r="C13" i="9"/>
  <c r="D13" i="9"/>
  <c r="E14" i="11"/>
  <c r="E13" i="11"/>
  <c r="E12" i="11"/>
  <c r="C15" i="9"/>
  <c r="D15" i="9" s="1"/>
  <c r="D14" i="9"/>
  <c r="C14" i="9"/>
  <c r="D16" i="9"/>
  <c r="D17" i="9"/>
  <c r="D13" i="11"/>
  <c r="D14" i="11"/>
  <c r="D15" i="11"/>
  <c r="E15" i="11"/>
  <c r="D16" i="11"/>
  <c r="E16" i="11"/>
  <c r="D17" i="11"/>
  <c r="E17" i="11"/>
  <c r="D18" i="11"/>
  <c r="E18" i="11"/>
  <c r="D12" i="11"/>
  <c r="K153" i="9" l="1"/>
  <c r="K157" i="9"/>
  <c r="K161" i="9"/>
  <c r="K165" i="9"/>
  <c r="K169" i="9"/>
  <c r="K154" i="9"/>
  <c r="K158" i="9"/>
  <c r="K162" i="9"/>
  <c r="K166" i="9"/>
  <c r="K170" i="9"/>
  <c r="K155" i="9"/>
  <c r="K159" i="9"/>
  <c r="K163" i="9"/>
  <c r="K167" i="9"/>
  <c r="K171" i="9"/>
  <c r="K151" i="9"/>
  <c r="K160" i="9"/>
  <c r="K172" i="9"/>
  <c r="K152" i="9"/>
  <c r="K164" i="9"/>
  <c r="K156" i="9"/>
  <c r="N178" i="9"/>
  <c r="N182" i="9"/>
  <c r="N186" i="9"/>
  <c r="N190" i="9"/>
  <c r="N194" i="9"/>
  <c r="N175" i="9"/>
  <c r="N179" i="9"/>
  <c r="N183" i="9"/>
  <c r="N187" i="9"/>
  <c r="N191" i="9"/>
  <c r="N195" i="9"/>
  <c r="N176" i="9"/>
  <c r="N180" i="9"/>
  <c r="N184" i="9"/>
  <c r="N188" i="9"/>
  <c r="N192" i="9"/>
  <c r="N196" i="9"/>
  <c r="N177" i="9"/>
  <c r="N181" i="9"/>
  <c r="N185" i="9"/>
  <c r="N189" i="9"/>
  <c r="N193" i="9"/>
  <c r="N170" i="9"/>
  <c r="N166" i="9"/>
  <c r="N162" i="9"/>
  <c r="N158" i="9"/>
  <c r="N154" i="9"/>
  <c r="K193" i="9"/>
  <c r="K189" i="9"/>
  <c r="K185" i="9"/>
  <c r="K181" i="9"/>
  <c r="K177" i="9"/>
  <c r="K219" i="9"/>
  <c r="K215" i="9"/>
  <c r="K211" i="9"/>
  <c r="K207" i="9"/>
  <c r="K203" i="9"/>
  <c r="N218" i="9"/>
  <c r="N214" i="9"/>
  <c r="N210" i="9"/>
  <c r="N206" i="9"/>
  <c r="N202" i="9"/>
  <c r="K199" i="9"/>
  <c r="N169" i="9"/>
  <c r="N165" i="9"/>
  <c r="N161" i="9"/>
  <c r="N157" i="9"/>
  <c r="N153" i="9"/>
  <c r="K196" i="9"/>
  <c r="K192" i="9"/>
  <c r="K188" i="9"/>
  <c r="K184" i="9"/>
  <c r="K180" i="9"/>
  <c r="K176" i="9"/>
  <c r="K218" i="9"/>
  <c r="K214" i="9"/>
  <c r="K210" i="9"/>
  <c r="K206" i="9"/>
  <c r="K202" i="9"/>
  <c r="N217" i="9"/>
  <c r="N213" i="9"/>
  <c r="N209" i="9"/>
  <c r="N205" i="9"/>
  <c r="N201" i="9"/>
  <c r="N172" i="9"/>
  <c r="N168" i="9"/>
  <c r="N164" i="9"/>
  <c r="N160" i="9"/>
  <c r="N156" i="9"/>
  <c r="K195" i="9"/>
  <c r="K191" i="9"/>
  <c r="K187" i="9"/>
  <c r="K183" i="9"/>
  <c r="K217" i="9"/>
  <c r="K213" i="9"/>
  <c r="K209" i="9"/>
  <c r="K205" i="9"/>
  <c r="N220" i="9"/>
  <c r="N216" i="9"/>
  <c r="N212" i="9"/>
  <c r="N208" i="9"/>
  <c r="N204" i="9"/>
</calcChain>
</file>

<file path=xl/comments1.xml><?xml version="1.0" encoding="utf-8"?>
<comments xmlns="http://schemas.openxmlformats.org/spreadsheetml/2006/main">
  <authors>
    <author>GISKA Jonathan</author>
  </authors>
  <commentList>
    <comment ref="C12"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authors>
    <author>GISKA Jonathan</author>
  </authors>
  <commentList>
    <comment ref="M10" authorId="0" shapeId="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authors>
    <author>GISKA Jonathan</author>
  </authors>
  <commentList>
    <comment ref="D11"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<sst xmlns="http://schemas.openxmlformats.org/spreadsheetml/2006/main" count="3142" uniqueCount="1417">
  <si>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</si>
  <si>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</si>
  <si>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</si>
  <si>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</si>
  <si>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</si>
  <si>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</si>
  <si>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</si>
  <si>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</si>
  <si>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</si>
  <si>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</si>
  <si>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</si>
  <si>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</si>
  <si>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</si>
  <si>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</si>
  <si>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</si>
  <si>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</si>
  <si>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</si>
  <si>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</si>
  <si>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</si>
  <si>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</si>
  <si>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</si>
  <si>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</si>
  <si>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</si>
  <si>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</si>
  <si>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</si>
  <si>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</si>
  <si>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</si>
  <si>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</si>
  <si>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</si>
  <si>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</si>
  <si>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</si>
  <si>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</si>
  <si>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</si>
  <si>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</si>
  <si>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</si>
  <si>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</si>
  <si>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</si>
  <si>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</si>
  <si>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</si>
  <si>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</si>
  <si>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</si>
  <si>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</si>
  <si>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</si>
  <si>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</si>
  <si>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</si>
  <si>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</si>
  <si>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</si>
  <si>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</si>
  <si>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</si>
  <si>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</si>
  <si>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</si>
  <si>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</si>
  <si>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</si>
  <si>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</si>
  <si>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</si>
  <si>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</si>
  <si>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</si>
  <si>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</si>
  <si>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</si>
  <si>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</si>
  <si>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</si>
  <si>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</si>
  <si>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</si>
  <si>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</si>
  <si>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</si>
  <si>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</si>
  <si>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</si>
  <si>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</si>
  <si>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</si>
  <si>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</si>
  <si>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</si>
  <si>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</si>
  <si>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</si>
  <si>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</si>
  <si>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</si>
  <si>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</si>
  <si>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</si>
  <si>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</si>
  <si>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</si>
  <si>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</si>
  <si>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</si>
  <si>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</si>
  <si>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</si>
  <si>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</si>
  <si>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</si>
  <si>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</si>
  <si>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</si>
  <si>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</si>
  <si>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</si>
  <si>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</si>
  <si>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</si>
  <si>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</si>
  <si>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</si>
  <si>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</si>
  <si>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</si>
  <si>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</si>
  <si>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</si>
  <si>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</si>
  <si>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</si>
  <si>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</si>
  <si>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</si>
  <si>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</si>
  <si>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</si>
  <si>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</si>
  <si>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</si>
  <si>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</si>
  <si>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</si>
  <si>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</si>
  <si>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</si>
  <si>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</si>
  <si>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</si>
  <si>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</si>
  <si>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</si>
  <si>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</si>
  <si>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</si>
  <si>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</si>
  <si>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</si>
  <si>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</si>
  <si>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</si>
  <si>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</si>
  <si>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</si>
  <si>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</si>
  <si>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</si>
  <si>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</si>
  <si>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</si>
  <si>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</si>
  <si>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</si>
  <si>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</si>
  <si>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</si>
  <si>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</si>
  <si>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</si>
  <si>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</si>
  <si>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</si>
  <si>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</si>
  <si>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</si>
  <si>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</si>
  <si>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</si>
  <si>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</si>
  <si>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</si>
  <si>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</si>
  <si>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</si>
  <si>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</si>
  <si>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</si>
  <si>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</si>
  <si>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</si>
  <si>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</si>
  <si>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</si>
  <si>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</si>
  <si>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</si>
  <si>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</si>
  <si>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</si>
  <si>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</si>
  <si>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</si>
  <si>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</si>
  <si>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</si>
  <si>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</si>
  <si>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</si>
  <si>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</si>
  <si>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</si>
  <si>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</si>
  <si>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</si>
  <si>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</si>
  <si>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</si>
  <si>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</si>
  <si>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</si>
  <si>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</si>
  <si>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</si>
  <si>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</si>
  <si>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</si>
  <si>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</si>
  <si>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</si>
  <si>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</si>
  <si>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</si>
  <si>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</si>
  <si>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</si>
  <si>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</si>
  <si>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</si>
  <si>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</si>
  <si>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</si>
  <si>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</si>
  <si>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</si>
  <si>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</si>
  <si>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</si>
  <si>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</si>
  <si>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</si>
  <si>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</si>
  <si>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</si>
  <si>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</si>
  <si>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</si>
  <si>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</si>
  <si>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</si>
  <si>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</si>
  <si>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</si>
  <si>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</si>
  <si>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</si>
  <si>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</si>
  <si>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</si>
  <si>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</si>
  <si>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</si>
  <si>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</si>
  <si>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</si>
  <si>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</si>
  <si>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</si>
  <si>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</si>
  <si>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</si>
  <si>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</si>
  <si>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</si>
  <si>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</si>
  <si>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</si>
  <si>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</si>
  <si>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</si>
  <si>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</si>
  <si>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</si>
  <si>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</si>
  <si>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</si>
  <si>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</si>
  <si>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</si>
  <si>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</si>
  <si>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</si>
  <si>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</si>
  <si>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</si>
  <si>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</si>
  <si>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</si>
  <si>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</si>
  <si>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</si>
  <si>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</si>
  <si>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</si>
  <si>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</si>
  <si>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</si>
  <si>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</si>
  <si>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</si>
  <si>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</si>
  <si>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</si>
  <si>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</si>
  <si>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</si>
  <si>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</si>
  <si>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</si>
  <si>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</si>
  <si>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</si>
  <si>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</si>
  <si>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</si>
  <si>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</si>
  <si>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</si>
  <si>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</si>
  <si>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</si>
  <si>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</si>
  <si>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</si>
  <si>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</si>
  <si>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</si>
  <si>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</si>
  <si>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</si>
  <si>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</si>
  <si>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</si>
  <si>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</si>
  <si>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</si>
  <si>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</si>
  <si>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</si>
  <si>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</si>
  <si>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</si>
  <si>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</si>
  <si>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</si>
  <si>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</si>
  <si>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</si>
  <si>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</si>
  <si>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</si>
  <si>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</si>
  <si>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</si>
  <si>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</si>
  <si>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</si>
  <si>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</si>
  <si>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</si>
  <si>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</si>
  <si>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</si>
  <si>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</si>
  <si>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</si>
  <si>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</si>
  <si>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</si>
  <si>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</si>
  <si>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</si>
  <si>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</si>
  <si>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</si>
  <si>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</si>
  <si>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</si>
  <si>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</si>
  <si>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</si>
  <si>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</si>
  <si>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</si>
  <si>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</si>
  <si>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</si>
  <si>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</si>
  <si>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</si>
  <si>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</si>
  <si>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</si>
  <si>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</si>
  <si>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</si>
  <si>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</si>
  <si>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</si>
  <si>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</si>
  <si>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</si>
  <si>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</si>
  <si>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</si>
  <si>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</si>
  <si>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</si>
  <si>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</si>
  <si>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</si>
  <si>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</si>
  <si>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</si>
  <si>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</si>
  <si>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</si>
  <si>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</si>
  <si>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</si>
  <si>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</si>
  <si>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</si>
  <si>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</si>
  <si>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</si>
  <si>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</si>
  <si>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</si>
  <si>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</si>
  <si>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</si>
  <si>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</si>
  <si>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</si>
  <si>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</si>
  <si>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</si>
  <si>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</si>
  <si>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</si>
  <si>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</si>
  <si>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</si>
  <si>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</si>
  <si>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</si>
  <si>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</si>
  <si>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</si>
  <si>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</si>
  <si>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</si>
  <si>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</si>
  <si>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</si>
  <si>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</si>
  <si>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</si>
  <si>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</si>
  <si>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</si>
  <si>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</si>
  <si>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</si>
  <si>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</si>
  <si>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</si>
  <si>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</si>
  <si>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</si>
  <si>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</si>
  <si>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</si>
  <si>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</si>
  <si>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</si>
  <si>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</si>
  <si>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</si>
  <si>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</si>
  <si>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</si>
  <si>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</si>
  <si>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</si>
  <si>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</si>
  <si>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</si>
  <si>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</si>
  <si>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</si>
  <si>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</si>
  <si>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</si>
  <si>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</si>
  <si>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</si>
  <si>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</si>
  <si>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</si>
  <si>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</si>
  <si>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</si>
  <si>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</si>
  <si>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</si>
  <si>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</si>
  <si>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</si>
  <si>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</si>
  <si>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</si>
  <si>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</si>
  <si>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</si>
  <si>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</si>
  <si>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</si>
  <si>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</si>
  <si>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</si>
  <si>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</si>
  <si>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</si>
  <si>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</si>
  <si>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</si>
  <si>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</si>
  <si>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</si>
  <si>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</si>
  <si>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</si>
  <si>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</si>
  <si>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</si>
  <si>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</si>
  <si>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</si>
  <si>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</si>
  <si>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</si>
  <si>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</si>
  <si>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</si>
  <si>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</si>
  <si>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</si>
  <si>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</si>
  <si>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</si>
  <si>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</si>
  <si>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</si>
  <si>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</si>
  <si>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</si>
  <si>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</si>
  <si>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</si>
  <si>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</si>
  <si>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</si>
  <si>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</si>
  <si>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</si>
  <si>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</si>
  <si>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</si>
  <si>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</si>
  <si>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</si>
  <si>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</si>
  <si>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</si>
  <si>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</si>
  <si>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</si>
  <si>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</si>
  <si>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</si>
  <si>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</si>
  <si>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</si>
  <si>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</si>
  <si>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</si>
  <si>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</si>
  <si>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</si>
  <si>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</si>
  <si>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</si>
  <si>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</si>
  <si>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</si>
  <si>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</si>
  <si>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</si>
  <si>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</si>
  <si>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</si>
  <si>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</si>
  <si>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</si>
  <si>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</si>
  <si>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</si>
  <si>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</si>
  <si>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</si>
  <si>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</si>
  <si>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</si>
  <si>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</si>
  <si>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</si>
  <si>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</si>
  <si>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</si>
  <si>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</si>
  <si>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</si>
  <si>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</si>
  <si>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</si>
  <si>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</si>
  <si>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</si>
  <si>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</si>
  <si>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</si>
  <si>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</si>
  <si>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</si>
  <si>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</si>
  <si>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</si>
  <si>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</si>
  <si>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</si>
  <si>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</si>
  <si>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</si>
  <si>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</si>
  <si>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</si>
  <si>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</si>
  <si>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</si>
  <si>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</si>
  <si>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</si>
  <si>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</si>
  <si>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</si>
  <si>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</si>
  <si>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</si>
  <si>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</si>
  <si>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</si>
  <si>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</si>
  <si>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</si>
  <si>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</si>
  <si>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</si>
  <si>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</si>
  <si>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</si>
  <si>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</si>
  <si>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</si>
  <si>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</si>
  <si>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</si>
  <si>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</si>
  <si>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</si>
  <si>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</si>
  <si>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</si>
  <si>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</si>
  <si>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</si>
  <si>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</si>
  <si>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</si>
  <si>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</si>
  <si>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</si>
  <si>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</si>
  <si>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</si>
  <si>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</si>
  <si>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</si>
  <si>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</si>
  <si>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</si>
  <si>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</si>
  <si>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</si>
  <si>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</si>
  <si>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</si>
  <si>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</si>
  <si>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</si>
  <si>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</si>
  <si>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</si>
  <si>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</si>
  <si>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</si>
  <si>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</si>
  <si>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</si>
  <si>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</si>
  <si>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</si>
  <si>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</si>
  <si>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</si>
  <si>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</si>
  <si>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</si>
  <si>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</si>
  <si>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</si>
  <si>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</si>
  <si>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</si>
  <si>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</si>
  <si>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</si>
  <si>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</si>
  <si>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</si>
  <si>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</si>
  <si>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</si>
  <si>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</si>
  <si>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</si>
  <si>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</si>
  <si>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</si>
  <si>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</si>
  <si>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</si>
  <si>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</si>
  <si>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</si>
  <si>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</si>
  <si>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</si>
  <si>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</si>
  <si>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</si>
  <si>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</si>
  <si>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</si>
  <si>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</si>
  <si>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</si>
  <si>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</si>
  <si>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</si>
  <si>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</si>
  <si>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</si>
  <si>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</si>
  <si>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</si>
  <si>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</si>
  <si>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</si>
  <si>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</si>
  <si>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</si>
  <si>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</si>
  <si>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</si>
  <si>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</si>
  <si>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</si>
  <si>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</si>
  <si>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</si>
  <si>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</si>
  <si>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</si>
  <si>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</si>
  <si>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</si>
  <si>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</si>
  <si>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</si>
  <si>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</si>
  <si>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</si>
  <si>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</si>
  <si>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</si>
  <si>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</si>
  <si>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</si>
  <si>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</si>
  <si>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</si>
  <si>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</si>
  <si>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</si>
  <si>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</si>
  <si>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</si>
  <si>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</si>
  <si>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</si>
  <si>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</si>
  <si>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</si>
  <si>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</si>
  <si>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</si>
  <si>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</si>
  <si>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</si>
  <si>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</si>
  <si>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</si>
  <si>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</si>
  <si>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</si>
  <si>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</si>
  <si>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</si>
  <si>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</si>
  <si>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</si>
  <si>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</si>
  <si>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</si>
  <si>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</si>
  <si>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</si>
  <si>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</si>
  <si>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</si>
  <si>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</si>
  <si>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</si>
  <si>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</si>
  <si>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</si>
  <si>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</si>
  <si>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</si>
  <si>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</si>
  <si>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</si>
  <si>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</si>
  <si>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</si>
  <si>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</si>
  <si>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</si>
  <si>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</si>
  <si>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</si>
  <si>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</si>
  <si>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</si>
  <si>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</si>
  <si>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</si>
  <si>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</si>
  <si>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</si>
  <si>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</si>
  <si>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</si>
  <si>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</si>
  <si>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</si>
  <si>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</si>
  <si>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</si>
  <si>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</si>
  <si>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</si>
  <si>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</si>
  <si>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</si>
  <si>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</si>
  <si>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</si>
  <si>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</si>
  <si>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</si>
  <si>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</si>
  <si>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</si>
  <si>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</si>
  <si>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</si>
  <si>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</si>
  <si>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</si>
  <si>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</si>
  <si>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</si>
  <si>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</si>
  <si>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</si>
  <si>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</si>
  <si>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</si>
  <si>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</si>
  <si>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</si>
  <si>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</si>
  <si>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</si>
  <si>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</si>
  <si>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</si>
  <si>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</si>
  <si>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</si>
  <si>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</si>
  <si>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</si>
  <si>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</si>
  <si>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</si>
  <si>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</si>
  <si>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</si>
  <si>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</si>
  <si>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</si>
  <si>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</si>
  <si>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</si>
  <si>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</si>
  <si>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</si>
  <si>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</si>
  <si>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</si>
  <si>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</si>
  <si>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</si>
  <si>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</si>
  <si>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</si>
  <si>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</si>
  <si>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</si>
  <si>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</si>
  <si>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</si>
  <si>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</si>
  <si>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</si>
  <si>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</si>
  <si>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</si>
  <si>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</si>
  <si>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</si>
  <si>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</si>
  <si>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</si>
  <si>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</si>
  <si>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</si>
  <si>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</si>
  <si>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</si>
  <si>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</si>
  <si>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</si>
  <si>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</si>
  <si>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</si>
  <si>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</si>
  <si>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</si>
  <si>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</si>
  <si>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</si>
  <si>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</si>
  <si>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</si>
  <si>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</si>
  <si>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</si>
  <si>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</si>
  <si>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</si>
  <si>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</si>
  <si>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</si>
  <si>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</si>
  <si>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</si>
  <si>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</si>
  <si>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</si>
  <si>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</si>
  <si>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</si>
  <si>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</si>
  <si>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</si>
  <si>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</si>
  <si>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</si>
  <si>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</si>
  <si>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</si>
  <si>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</si>
  <si>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</si>
  <si>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</si>
  <si>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</si>
  <si>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</si>
  <si>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</si>
  <si>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</si>
  <si>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</si>
  <si>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</si>
  <si>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</si>
  <si>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</si>
  <si>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</si>
  <si>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</si>
  <si>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</si>
  <si>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</si>
  <si>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</si>
  <si>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</si>
  <si>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</si>
  <si>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</si>
  <si>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</si>
  <si>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</si>
  <si>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</si>
  <si>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</si>
  <si>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</si>
  <si>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</si>
  <si>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</si>
  <si>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</si>
  <si>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</si>
  <si>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</si>
  <si>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</si>
  <si>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</si>
  <si>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</si>
  <si>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</si>
  <si>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</si>
  <si>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</si>
  <si>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</si>
  <si>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</si>
  <si>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</si>
  <si>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</si>
  <si>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</si>
  <si>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</si>
  <si>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</si>
  <si>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</si>
  <si>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</si>
  <si>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</si>
  <si>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</si>
  <si>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</si>
  <si>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</si>
  <si>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</si>
  <si>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</si>
  <si>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</si>
  <si>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</si>
  <si>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</si>
  <si>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</si>
  <si>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</si>
  <si>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</si>
  <si>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</si>
  <si>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</si>
  <si>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</si>
  <si>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</si>
  <si>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</si>
  <si>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</si>
  <si>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</si>
  <si>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</si>
  <si>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</si>
  <si>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</si>
  <si>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</si>
  <si>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</si>
  <si>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</si>
  <si>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</si>
  <si>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</si>
  <si>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</si>
  <si>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</si>
  <si>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</si>
  <si>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</si>
  <si>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</si>
  <si>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</si>
  <si>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</si>
  <si>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</si>
  <si>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</si>
  <si>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</si>
  <si>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</si>
  <si>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</si>
  <si>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</si>
  <si>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</si>
  <si>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</si>
  <si>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</si>
  <si>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</si>
  <si>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</si>
  <si>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</si>
  <si>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</si>
  <si>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</si>
  <si>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</si>
  <si>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</si>
  <si>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</si>
  <si>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</si>
  <si>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</si>
  <si>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</si>
  <si>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</si>
  <si>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</si>
  <si>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</si>
  <si>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</si>
  <si>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</si>
  <si>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</si>
  <si>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</si>
  <si>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</si>
  <si>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</si>
  <si>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</si>
  <si>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</si>
  <si>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</si>
  <si>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</si>
  <si>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</si>
  <si>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</si>
  <si>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</si>
  <si>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</si>
  <si>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</si>
  <si>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</si>
  <si>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</si>
  <si>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</si>
  <si>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</si>
  <si>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</si>
  <si>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</si>
  <si>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</si>
  <si>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</si>
  <si>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</si>
  <si>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</si>
  <si>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</si>
  <si>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</si>
  <si>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</si>
  <si>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</si>
  <si>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</si>
  <si>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</si>
  <si>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</si>
  <si>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</si>
  <si>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</si>
  <si>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</si>
  <si>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</si>
  <si>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</si>
  <si>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</si>
  <si>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</si>
  <si>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</si>
  <si>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</si>
  <si>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</si>
  <si>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</si>
  <si>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</si>
  <si>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</si>
  <si>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</si>
  <si>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</si>
  <si>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</si>
  <si>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</si>
  <si>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</si>
  <si>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</si>
  <si>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</si>
  <si>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</si>
  <si>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</si>
  <si>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</si>
  <si>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</si>
  <si>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</si>
  <si>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</si>
  <si>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</si>
  <si>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</si>
  <si>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</si>
  <si>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</si>
  <si>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</si>
  <si>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</si>
  <si>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</si>
  <si>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</si>
  <si>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</si>
  <si>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</si>
  <si>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</si>
  <si>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</si>
  <si>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</si>
  <si>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</si>
  <si>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</si>
  <si>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</si>
  <si>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</si>
  <si>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</si>
  <si>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</si>
  <si>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</si>
  <si>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</si>
  <si>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</si>
  <si>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</si>
  <si>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</si>
  <si>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</si>
  <si>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</si>
  <si>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</si>
  <si>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</si>
  <si>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</si>
  <si>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</si>
  <si>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</si>
  <si>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</si>
  <si>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</si>
  <si>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</si>
  <si>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</si>
  <si>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</si>
  <si>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</si>
  <si>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</si>
  <si>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</si>
  <si>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</si>
  <si>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</si>
  <si>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</si>
  <si>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</si>
  <si>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</si>
  <si>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</si>
  <si>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</si>
  <si>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</si>
  <si>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</si>
  <si>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</si>
  <si>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</si>
  <si>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</si>
  <si>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</si>
  <si>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</si>
  <si>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</si>
  <si>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</si>
  <si>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</si>
  <si>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</si>
  <si>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</si>
  <si>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</si>
  <si>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</si>
  <si>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</si>
  <si>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</si>
  <si>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</si>
  <si>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</si>
  <si>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</si>
  <si>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</si>
  <si>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</si>
  <si>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</si>
  <si>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</si>
  <si>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</si>
  <si>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</si>
  <si>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</si>
  <si>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</si>
  <si>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</si>
  <si>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</si>
  <si>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</si>
  <si>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</si>
  <si>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</si>
  <si>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</si>
  <si>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</si>
  <si>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</si>
  <si>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</si>
  <si>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</si>
  <si>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</si>
  <si>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</si>
  <si>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</si>
  <si>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</si>
  <si>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</si>
  <si>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</si>
  <si>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</si>
  <si>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</si>
  <si>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</si>
  <si>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</si>
  <si>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</si>
  <si>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</si>
  <si>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</si>
  <si>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</si>
  <si>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</si>
  <si>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</si>
  <si>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</si>
  <si>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</si>
  <si>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</si>
  <si>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</si>
  <si>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</si>
  <si>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</si>
  <si>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</si>
  <si>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</si>
  <si>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</si>
  <si>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</si>
  <si>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</si>
  <si>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</si>
  <si>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</si>
  <si>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</si>
  <si>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</si>
  <si>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</si>
  <si>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</si>
  <si>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</si>
  <si>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</si>
  <si>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</si>
  <si>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</si>
  <si>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</si>
  <si>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</si>
  <si>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</si>
  <si>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</si>
  <si>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</si>
  <si>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</si>
  <si>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</si>
  <si>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</si>
  <si>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</si>
  <si>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</si>
  <si>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</si>
  <si>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</si>
  <si>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</si>
  <si>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</si>
  <si>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</si>
  <si>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</si>
  <si>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</si>
  <si>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</si>
  <si>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</si>
  <si>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</si>
  <si>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</si>
  <si>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</si>
  <si>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</si>
  <si>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</si>
  <si>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</si>
  <si>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</si>
  <si>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</si>
  <si>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</si>
  <si>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</si>
  <si>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</si>
  <si>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</si>
  <si>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</si>
  <si>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</si>
  <si>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</si>
  <si>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</si>
  <si>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</si>
  <si>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</si>
  <si>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</si>
  <si>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</si>
  <si>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</si>
  <si>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</si>
  <si>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</si>
  <si>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</si>
  <si>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</si>
  <si>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</si>
  <si>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</si>
  <si>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</si>
  <si>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</si>
  <si>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</si>
  <si>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</si>
  <si>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</si>
  <si>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</si>
  <si>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</si>
  <si>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</si>
  <si>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</si>
  <si>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</si>
  <si>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</si>
  <si>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</si>
  <si>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</si>
  <si>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</si>
  <si>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</si>
  <si>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</si>
  <si>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</si>
  <si>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</si>
  <si>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</si>
  <si>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</si>
  <si>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</si>
  <si>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</si>
  <si>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</si>
  <si>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</si>
  <si>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</si>
  <si>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</si>
  <si>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</si>
  <si>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</si>
  <si>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</si>
  <si>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</si>
  <si>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</si>
  <si>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</si>
  <si>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</si>
  <si>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</si>
  <si>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</si>
  <si>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</si>
  <si>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</si>
  <si>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</si>
  <si>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</si>
  <si>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</si>
  <si>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</si>
  <si>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</si>
  <si>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</si>
  <si>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</si>
  <si>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</si>
  <si>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</si>
  <si>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</si>
  <si>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</si>
  <si>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</si>
  <si>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</si>
  <si>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</si>
  <si>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</si>
  <si>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</si>
  <si>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</si>
  <si>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</si>
  <si>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</si>
  <si>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</si>
  <si>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</si>
  <si>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</si>
  <si>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</si>
  <si>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</si>
  <si>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</si>
  <si>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</si>
  <si>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</si>
  <si>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</si>
  <si>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</si>
  <si>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</si>
  <si>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</si>
  <si>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</si>
  <si>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</si>
  <si>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</si>
  <si>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</si>
  <si>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</si>
  <si>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</si>
  <si>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</si>
  <si>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</si>
  <si>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</si>
  <si>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</si>
  <si>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</si>
  <si>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</si>
  <si>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</si>
  <si>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</si>
  <si>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</si>
  <si>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</si>
  <si>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</si>
  <si>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</si>
  <si>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</si>
  <si>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</si>
  <si>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</si>
  <si>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</si>
  <si>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</si>
  <si>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</si>
  <si>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</si>
  <si>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</si>
  <si>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</si>
  <si>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</si>
  <si>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</si>
  <si>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</si>
  <si>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</si>
  <si>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</si>
  <si>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</si>
  <si>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</si>
  <si>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</si>
  <si>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</si>
  <si>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</si>
  <si>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</si>
  <si>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</si>
  <si>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</si>
  <si>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</si>
  <si>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</si>
  <si>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</si>
  <si>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</si>
  <si>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</si>
  <si>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</si>
  <si>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</si>
  <si>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</si>
  <si>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</si>
  <si>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</si>
  <si>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</si>
  <si>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</si>
  <si>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</si>
  <si>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</si>
  <si>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</si>
  <si>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</si>
  <si>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</si>
  <si>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</si>
  <si>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</si>
  <si>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</si>
  <si>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</si>
  <si>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</si>
  <si>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</si>
  <si>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</si>
  <si>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</si>
  <si>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</si>
  <si>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</si>
  <si>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</si>
  <si>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</si>
  <si>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</si>
  <si>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</si>
  <si>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</si>
  <si>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</si>
  <si>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</si>
  <si>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</si>
  <si>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</si>
  <si>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</si>
  <si>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</si>
  <si>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</si>
  <si>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</si>
  <si>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</si>
  <si>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</si>
  <si>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</si>
  <si>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</si>
  <si>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</si>
  <si>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</si>
  <si>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</si>
  <si>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</si>
  <si>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</si>
  <si>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</si>
  <si>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</si>
  <si>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</si>
  <si>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</si>
  <si>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</si>
  <si>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</si>
  <si>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</si>
  <si>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</si>
  <si>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</si>
  <si>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</si>
  <si>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</si>
  <si>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</si>
  <si>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</si>
  <si>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</si>
  <si>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</si>
  <si>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</si>
  <si>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</si>
  <si>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</si>
  <si>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</si>
  <si>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</si>
  <si>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</si>
  <si>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</si>
  <si>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</si>
  <si>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</si>
  <si>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</si>
  <si>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</si>
  <si>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</si>
  <si>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</si>
  <si>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</si>
  <si>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</si>
  <si>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</si>
  <si>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</si>
  <si>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</si>
  <si>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</si>
  <si>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</si>
  <si>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</si>
  <si>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</si>
  <si>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</si>
  <si>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</si>
  <si>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</si>
  <si>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</si>
  <si>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</si>
  <si>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</si>
  <si>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</si>
  <si>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</si>
  <si>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</si>
  <si>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</si>
  <si>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</si>
  <si>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</si>
  <si>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</si>
  <si>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</si>
  <si>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</si>
  <si>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</si>
  <si>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</si>
  <si>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</si>
  <si>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</si>
  <si>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</si>
  <si>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</si>
  <si>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</si>
  <si>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</si>
  <si>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</si>
  <si>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</si>
  <si>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</si>
  <si>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</si>
  <si>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</si>
  <si>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</si>
  <si>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</si>
  <si>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</si>
  <si>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</si>
  <si>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</si>
  <si>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</si>
  <si>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</si>
  <si>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</si>
  <si>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</si>
  <si>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</si>
  <si>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</si>
  <si>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</si>
  <si>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</si>
  <si>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</si>
  <si>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</si>
  <si>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</si>
  <si>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</si>
  <si>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</si>
  <si>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</si>
  <si>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</si>
  <si>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</si>
  <si>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</si>
  <si>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</si>
  <si>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</si>
  <si>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</si>
  <si>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</si>
  <si>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</si>
  <si>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</si>
  <si>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</si>
  <si>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</si>
  <si>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</si>
  <si>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</si>
  <si>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</si>
  <si>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</si>
  <si>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</si>
  <si>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</si>
  <si>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</si>
  <si>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</si>
  <si>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</si>
  <si>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</si>
  <si>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</si>
  <si>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</si>
  <si>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</si>
  <si>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</si>
  <si>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</si>
  <si>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</si>
  <si>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</si>
  <si>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</si>
  <si>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</si>
  <si>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</si>
  <si>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</si>
  <si>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</si>
  <si>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</si>
  <si>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</si>
  <si>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</si>
  <si>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</si>
  <si>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</si>
  <si>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</si>
  <si>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</si>
  <si>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</si>
  <si>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</si>
  <si>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</si>
  <si>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</si>
  <si>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</si>
  <si>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</si>
  <si>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</si>
  <si>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</si>
  <si>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</si>
  <si>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</si>
  <si>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</si>
  <si>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</si>
  <si>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</si>
  <si>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</si>
  <si>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</si>
  <si>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</si>
  <si>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</si>
  <si>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</si>
  <si>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</si>
  <si>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</si>
  <si>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</si>
  <si>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</si>
  <si>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</si>
  <si>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</si>
  <si>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</si>
  <si>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</si>
  <si>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</si>
  <si>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</si>
  <si>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</si>
  <si>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</si>
  <si>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</si>
  <si>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</si>
  <si>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</si>
  <si>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</si>
  <si>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</si>
  <si>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</si>
  <si>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</si>
  <si>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</si>
  <si>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</si>
  <si>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</si>
  <si>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</si>
  <si>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</si>
  <si>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</si>
  <si>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</si>
  <si>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</si>
  <si>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</si>
  <si>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</si>
  <si>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</si>
  <si>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</si>
  <si>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</si>
  <si>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Genentech, Inc.</t>
  </si>
  <si>
    <t>4625 NW Brookwood Parkway</t>
  </si>
  <si>
    <t>Hillsboro</t>
  </si>
  <si>
    <t>Bryan Boynton</t>
  </si>
  <si>
    <t>503-704-9543</t>
  </si>
  <si>
    <t>BLR-1</t>
  </si>
  <si>
    <t>BLR-2</t>
  </si>
  <si>
    <t>BLR-3</t>
  </si>
  <si>
    <t>BLR-4</t>
  </si>
  <si>
    <t>BLR-5</t>
  </si>
  <si>
    <t>EG-1</t>
  </si>
  <si>
    <t>EG-2</t>
  </si>
  <si>
    <t>Existing Natural Gas-Fired Boiler</t>
  </si>
  <si>
    <t>New Natural Gas-Fired Boiler</t>
  </si>
  <si>
    <t>None</t>
  </si>
  <si>
    <t>IPA</t>
  </si>
  <si>
    <t>Cleaning Equipment and Surfaces with Isopropyl Alcohol</t>
  </si>
  <si>
    <t>Fugitive</t>
  </si>
  <si>
    <t>BLR-1-ST</t>
  </si>
  <si>
    <t>BLR-2-ST</t>
  </si>
  <si>
    <t>BLR-3-ST</t>
  </si>
  <si>
    <t>BLR-4-ST</t>
  </si>
  <si>
    <t>BLR-5-ST</t>
  </si>
  <si>
    <t>EG-1-ST</t>
  </si>
  <si>
    <t>EG-2-ST</t>
  </si>
  <si>
    <t>FPW-1-ST</t>
  </si>
  <si>
    <t>IPA-FUG</t>
  </si>
  <si>
    <t>Natural Gas</t>
  </si>
  <si>
    <t>MMCF (million cubic feet)</t>
  </si>
  <si>
    <t>M gal (thousand gallons)</t>
  </si>
  <si>
    <t>Diesel Fuel</t>
  </si>
  <si>
    <t>Isopropyl Alcohol</t>
  </si>
  <si>
    <t>Existing Diesel-Fired Emergency Generator</t>
  </si>
  <si>
    <t>New Diesel-Fired Emergency Generator</t>
  </si>
  <si>
    <t>Existing Diesel-Fired Emergency Fire Pump Engine</t>
  </si>
  <si>
    <t>Ethylbenzene</t>
  </si>
  <si>
    <t>lb/MMCF</t>
  </si>
  <si>
    <t>See accompanying ACDP application for additional information</t>
  </si>
  <si>
    <t>FWP-1</t>
  </si>
  <si>
    <t>Chromium VI, chromate and dichromate particulate</t>
  </si>
  <si>
    <t>1854-02-99</t>
  </si>
  <si>
    <t>N/A</t>
  </si>
  <si>
    <t>lb/M gal</t>
  </si>
  <si>
    <t>pounds</t>
  </si>
  <si>
    <t>lb/yr or lb/day</t>
  </si>
  <si>
    <t>lb/hr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</si>
</sst>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2" x14ac:knownFonts="1">
    <font>
      <sz val="11"/>
      <color theme="1"/>
      <name val="Calibri"/>
      <family val="2"/>
      <scheme val="minor"/>
    </font>
    <font>
      <sz val="12"/>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u/>
      <sz val="11"/>
      <color theme="11"/>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bottom/>
      <diagonal/>
    </border>
    <border>
      <left style="medium">
        <color auto="1"/>
      </left>
      <right style="dotted">
        <color auto="1"/>
      </right>
      <top style="medium">
        <color auto="1"/>
      </top>
      <bottom/>
      <diagonal/>
    </border>
    <border>
      <left style="medium">
        <color auto="1"/>
      </left>
      <right style="dotted">
        <color auto="1"/>
      </right>
      <top/>
      <bottom/>
      <diagonal/>
    </border>
    <border>
      <left style="medium">
        <color auto="1"/>
      </left>
      <right style="dotted">
        <color auto="1"/>
      </right>
      <top/>
      <bottom style="medium">
        <color auto="1"/>
      </bottom>
      <diagonal/>
    </border>
    <border>
      <left style="dotted">
        <color auto="1"/>
      </left>
      <right style="dotted">
        <color auto="1"/>
      </right>
      <top style="medium">
        <color auto="1"/>
      </top>
      <bottom/>
      <diagonal/>
    </border>
    <border>
      <left style="dotted">
        <color auto="1"/>
      </left>
      <right style="dotted">
        <color auto="1"/>
      </right>
      <top/>
      <bottom/>
      <diagonal/>
    </border>
    <border>
      <left style="dotted">
        <color auto="1"/>
      </left>
      <right style="dotted">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thin">
        <color auto="1"/>
      </right>
      <top style="medium">
        <color auto="1"/>
      </top>
      <bottom style="medium">
        <color auto="1"/>
      </bottom>
      <diagonal/>
    </border>
    <border>
      <left style="medium">
        <color auto="1"/>
      </left>
      <right style="medium">
        <color auto="1"/>
      </right>
      <top/>
      <bottom/>
      <diagonal/>
    </border>
    <border>
      <left style="medium">
        <color auto="1"/>
      </left>
      <right style="dashed">
        <color auto="1"/>
      </right>
      <top style="medium">
        <color auto="1"/>
      </top>
      <bottom/>
      <diagonal/>
    </border>
    <border>
      <left style="medium">
        <color auto="1"/>
      </left>
      <right style="dashed">
        <color auto="1"/>
      </right>
      <top/>
      <bottom/>
      <diagonal/>
    </border>
    <border>
      <left style="medium">
        <color auto="1"/>
      </left>
      <right style="dashed">
        <color auto="1"/>
      </right>
      <top/>
      <bottom style="medium">
        <color auto="1"/>
      </bottom>
      <diagonal/>
    </border>
    <border>
      <left style="dashed">
        <color auto="1"/>
      </left>
      <right style="dashed">
        <color auto="1"/>
      </right>
      <top style="medium">
        <color auto="1"/>
      </top>
      <bottom/>
      <diagonal/>
    </border>
    <border>
      <left style="dashed">
        <color auto="1"/>
      </left>
      <right style="dashed">
        <color auto="1"/>
      </right>
      <top/>
      <bottom/>
      <diagonal/>
    </border>
    <border>
      <left style="dashed">
        <color auto="1"/>
      </left>
      <right style="dashed">
        <color auto="1"/>
      </right>
      <top/>
      <bottom style="medium">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right style="dashed">
        <color auto="1"/>
      </right>
      <top style="medium">
        <color auto="1"/>
      </top>
      <bottom/>
      <diagonal/>
    </border>
    <border>
      <left style="dashed">
        <color auto="1"/>
      </left>
      <right style="medium">
        <color auto="1"/>
      </right>
      <top/>
      <bottom/>
      <diagonal/>
    </border>
    <border>
      <left style="dashed">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style="thin">
        <color auto="1"/>
      </right>
      <top style="medium">
        <color auto="1"/>
      </top>
      <bottom/>
      <diagonal/>
    </border>
    <border>
      <left style="dashed">
        <color auto="1"/>
      </left>
      <right style="thin">
        <color auto="1"/>
      </right>
      <top/>
      <bottom/>
      <diagonal/>
    </border>
    <border>
      <left style="dashed">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s>
  <cellStyleXfs count="19">
    <xf numFmtId="0" fontId="0" fillId="0" borderId="0"/>
    <xf numFmtId="0" fontId="2" fillId="0" borderId="0"/>
    <xf numFmtId="0" fontId="14" fillId="0" borderId="0" applyNumberFormat="0" applyFill="0" applyBorder="0" applyAlignment="0" applyProtection="0">
      <alignment vertical="top"/>
      <protection locked="0"/>
    </xf>
    <xf numFmtId="9" fontId="1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cellStyleXfs>
  <cellXfs count="301">
    <xf numFmtId="0" fontId="0" fillId="0" borderId="0" xfId="0"/>
    <xf numFmtId="0" fontId="0" fillId="0" borderId="0" xfId="0" applyAlignment="1">
      <alignment horizontal="center"/>
    </xf>
    <xf numFmtId="0" fontId="0" fillId="0" borderId="0" xfId="0" applyAlignment="1">
      <alignment wrapText="1"/>
    </xf>
    <xf numFmtId="49" fontId="4" fillId="0" borderId="2" xfId="1" applyNumberFormat="1" applyFont="1" applyFill="1" applyBorder="1" applyAlignment="1">
      <alignment wrapText="1"/>
    </xf>
    <xf numFmtId="49" fontId="7" fillId="0" borderId="4" xfId="0" applyNumberFormat="1" applyFont="1" applyBorder="1" applyAlignment="1">
      <alignment horizontal="center"/>
    </xf>
    <xf numFmtId="49" fontId="0" fillId="0" borderId="0" xfId="0" applyNumberFormat="1" applyAlignment="1">
      <alignment horizontal="center"/>
    </xf>
    <xf numFmtId="0" fontId="11" fillId="0" borderId="13" xfId="0" applyFont="1" applyBorder="1" applyAlignment="1">
      <alignment horizontal="center"/>
    </xf>
    <xf numFmtId="0" fontId="11" fillId="0" borderId="27" xfId="0" applyFont="1" applyBorder="1"/>
    <xf numFmtId="0" fontId="11" fillId="0" borderId="0" xfId="0" applyFont="1" applyBorder="1"/>
    <xf numFmtId="0" fontId="11" fillId="0" borderId="15" xfId="0" applyFont="1" applyBorder="1" applyAlignment="1">
      <alignment horizontal="center"/>
    </xf>
    <xf numFmtId="0" fontId="11" fillId="0" borderId="10" xfId="0" applyFont="1" applyBorder="1" applyAlignment="1">
      <alignment horizontal="center"/>
    </xf>
    <xf numFmtId="0" fontId="11" fillId="0" borderId="15" xfId="0" applyFont="1" applyBorder="1"/>
    <xf numFmtId="0" fontId="11" fillId="0" borderId="16" xfId="0" applyFont="1" applyBorder="1" applyAlignment="1">
      <alignment horizontal="center"/>
    </xf>
    <xf numFmtId="0" fontId="11" fillId="0" borderId="19" xfId="0" applyFont="1" applyBorder="1" applyAlignment="1">
      <alignment horizontal="center"/>
    </xf>
    <xf numFmtId="0" fontId="11" fillId="0" borderId="31" xfId="0" applyFont="1" applyBorder="1" applyAlignment="1">
      <alignment horizontal="center"/>
    </xf>
    <xf numFmtId="0" fontId="0" fillId="0" borderId="0" xfId="0" applyAlignment="1">
      <alignment horizontal="center" wrapText="1"/>
    </xf>
    <xf numFmtId="0" fontId="3" fillId="2" borderId="39" xfId="1" applyFont="1" applyFill="1" applyBorder="1" applyAlignment="1">
      <alignment horizontal="center"/>
    </xf>
    <xf numFmtId="0" fontId="10" fillId="3" borderId="38" xfId="0" applyFont="1" applyFill="1" applyBorder="1" applyAlignment="1">
      <alignment horizontal="center"/>
    </xf>
    <xf numFmtId="49" fontId="0" fillId="0" borderId="0" xfId="0" applyNumberFormat="1"/>
    <xf numFmtId="49" fontId="3" fillId="2" borderId="1" xfId="1" applyNumberFormat="1" applyFont="1" applyFill="1" applyBorder="1" applyAlignment="1">
      <alignment horizontal="center"/>
    </xf>
    <xf numFmtId="0" fontId="7" fillId="0" borderId="6" xfId="0" applyFont="1" applyBorder="1" applyAlignment="1">
      <alignment horizontal="center"/>
    </xf>
    <xf numFmtId="0" fontId="11" fillId="0" borderId="10" xfId="0" applyFont="1" applyBorder="1"/>
    <xf numFmtId="3" fontId="11" fillId="0" borderId="12" xfId="0" applyNumberFormat="1" applyFont="1" applyBorder="1" applyAlignment="1">
      <alignment horizontal="center"/>
    </xf>
    <xf numFmtId="3" fontId="11" fillId="0" borderId="11" xfId="0" applyNumberFormat="1" applyFont="1" applyBorder="1" applyAlignment="1">
      <alignment horizontal="center"/>
    </xf>
    <xf numFmtId="3" fontId="11" fillId="0" borderId="3" xfId="0" applyNumberFormat="1" applyFont="1" applyBorder="1" applyAlignment="1">
      <alignment horizontal="center"/>
    </xf>
    <xf numFmtId="0" fontId="11" fillId="0" borderId="12" xfId="0" applyFont="1" applyBorder="1" applyAlignment="1">
      <alignment horizontal="center"/>
    </xf>
    <xf numFmtId="0" fontId="11" fillId="0" borderId="11" xfId="0" applyFont="1" applyBorder="1" applyAlignment="1">
      <alignment horizontal="center"/>
    </xf>
    <xf numFmtId="0" fontId="11" fillId="0" borderId="3" xfId="0" applyFont="1" applyBorder="1" applyAlignment="1">
      <alignment horizontal="center"/>
    </xf>
    <xf numFmtId="0" fontId="7" fillId="0" borderId="30" xfId="0" applyFont="1" applyBorder="1" applyAlignment="1">
      <alignment horizontal="center"/>
    </xf>
    <xf numFmtId="0" fontId="8" fillId="0" borderId="14" xfId="0" applyFont="1" applyFill="1" applyBorder="1" applyAlignment="1">
      <alignment horizontal="center" vertical="center"/>
    </xf>
    <xf numFmtId="164" fontId="0" fillId="0" borderId="0" xfId="0" applyNumberFormat="1" applyAlignment="1">
      <alignment horizontal="center"/>
    </xf>
    <xf numFmtId="164" fontId="10" fillId="0" borderId="0" xfId="0" applyNumberFormat="1" applyFont="1" applyAlignment="1">
      <alignment horizontal="center"/>
    </xf>
    <xf numFmtId="0" fontId="10" fillId="0" borderId="0" xfId="0" applyFont="1" applyAlignment="1">
      <alignment horizontal="center"/>
    </xf>
    <xf numFmtId="0" fontId="11"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7" fillId="0" borderId="4" xfId="3" applyNumberFormat="1" applyFont="1" applyBorder="1" applyAlignment="1">
      <alignment horizontal="center"/>
    </xf>
    <xf numFmtId="10" fontId="7" fillId="0" borderId="26" xfId="3" applyNumberFormat="1" applyFont="1" applyBorder="1" applyAlignment="1">
      <alignment horizontal="center" vertical="center"/>
    </xf>
    <xf numFmtId="10" fontId="0" fillId="0" borderId="0" xfId="3" applyNumberFormat="1" applyFont="1" applyAlignment="1">
      <alignment horizontal="center"/>
    </xf>
    <xf numFmtId="0" fontId="7" fillId="9" borderId="23" xfId="0" applyFont="1" applyFill="1" applyBorder="1" applyAlignment="1">
      <alignment horizontal="center" vertical="center"/>
    </xf>
    <xf numFmtId="0" fontId="7" fillId="12" borderId="7" xfId="0" applyFont="1" applyFill="1" applyBorder="1" applyAlignment="1">
      <alignment horizontal="center" vertical="center"/>
    </xf>
    <xf numFmtId="0" fontId="7" fillId="6" borderId="22"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0" xfId="0" applyFont="1" applyFill="1" applyBorder="1" applyAlignment="1">
      <alignment horizontal="center" vertical="center"/>
    </xf>
    <xf numFmtId="0" fontId="7" fillId="8" borderId="24" xfId="0" applyFont="1" applyFill="1" applyBorder="1" applyAlignment="1">
      <alignment horizontal="center" vertical="center"/>
    </xf>
    <xf numFmtId="0" fontId="7" fillId="12" borderId="5"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6"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8" xfId="0" applyFont="1" applyFill="1" applyBorder="1" applyAlignment="1">
      <alignment horizontal="center" vertical="center"/>
    </xf>
    <xf numFmtId="0" fontId="11" fillId="0" borderId="15" xfId="0" applyFont="1" applyBorder="1" applyAlignment="1" applyProtection="1">
      <alignment horizontal="center"/>
    </xf>
    <xf numFmtId="0" fontId="11" fillId="0" borderId="31" xfId="0" applyFont="1" applyBorder="1" applyAlignment="1" applyProtection="1">
      <alignment horizontal="center"/>
      <protection locked="0"/>
    </xf>
    <xf numFmtId="49" fontId="11" fillId="0" borderId="12" xfId="0" applyNumberFormat="1" applyFont="1" applyBorder="1" applyAlignment="1" applyProtection="1">
      <alignment horizontal="left"/>
      <protection locked="0"/>
    </xf>
    <xf numFmtId="0" fontId="11" fillId="0" borderId="11" xfId="0" applyFont="1" applyBorder="1" applyProtection="1">
      <protection locked="0"/>
    </xf>
    <xf numFmtId="49" fontId="11" fillId="0" borderId="10" xfId="0" applyNumberFormat="1" applyFont="1" applyBorder="1" applyAlignment="1" applyProtection="1">
      <alignment horizontal="left"/>
      <protection locked="0"/>
    </xf>
    <xf numFmtId="0" fontId="11"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1" fillId="0" borderId="13" xfId="3" applyNumberFormat="1" applyFont="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0" fontId="11" fillId="0" borderId="51" xfId="0"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1" fillId="0" borderId="31" xfId="0" applyFont="1" applyBorder="1" applyProtection="1">
      <protection locked="0"/>
    </xf>
    <xf numFmtId="0" fontId="11" fillId="0" borderId="32" xfId="0" applyFont="1" applyBorder="1" applyAlignment="1" applyProtection="1">
      <alignment horizontal="center"/>
      <protection locked="0"/>
    </xf>
    <xf numFmtId="0" fontId="11" fillId="0" borderId="35" xfId="0" applyFont="1" applyBorder="1" applyAlignment="1" applyProtection="1">
      <alignment horizontal="center"/>
      <protection locked="0"/>
    </xf>
    <xf numFmtId="10" fontId="11" fillId="0" borderId="31" xfId="3" applyNumberFormat="1" applyFont="1" applyBorder="1" applyAlignment="1" applyProtection="1">
      <alignment horizontal="center"/>
      <protection locked="0"/>
    </xf>
    <xf numFmtId="0" fontId="11" fillId="0" borderId="33" xfId="0" applyFont="1" applyBorder="1" applyAlignment="1" applyProtection="1">
      <alignment horizontal="center"/>
      <protection locked="0"/>
    </xf>
    <xf numFmtId="0" fontId="11" fillId="0" borderId="52" xfId="0" applyFont="1" applyBorder="1" applyAlignment="1" applyProtection="1">
      <alignment horizontal="center"/>
      <protection locked="0"/>
    </xf>
    <xf numFmtId="0" fontId="11"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1"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7"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8"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1"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1"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1" fillId="5" borderId="0" xfId="0" applyFont="1" applyFill="1" applyAlignment="1"/>
    <xf numFmtId="0" fontId="22" fillId="5" borderId="0" xfId="0" applyFont="1" applyFill="1" applyAlignment="1"/>
    <xf numFmtId="0" fontId="21" fillId="5" borderId="0" xfId="0" applyFont="1" applyFill="1"/>
    <xf numFmtId="0" fontId="23" fillId="5" borderId="0" xfId="0" applyFont="1" applyFill="1" applyAlignment="1">
      <alignment vertical="center" wrapText="1"/>
    </xf>
    <xf numFmtId="0" fontId="24" fillId="5" borderId="0" xfId="0" applyFont="1" applyFill="1" applyAlignment="1"/>
    <xf numFmtId="0" fontId="21" fillId="5" borderId="5" xfId="0" applyFont="1" applyFill="1" applyBorder="1"/>
    <xf numFmtId="0" fontId="21" fillId="5" borderId="0" xfId="0" applyFont="1" applyFill="1" applyBorder="1"/>
    <xf numFmtId="0" fontId="26" fillId="5" borderId="0" xfId="0" applyFont="1" applyFill="1" applyBorder="1" applyAlignment="1">
      <alignment wrapText="1"/>
    </xf>
    <xf numFmtId="0" fontId="27" fillId="5" borderId="0" xfId="0" applyFont="1" applyFill="1"/>
    <xf numFmtId="0" fontId="26" fillId="5" borderId="0" xfId="0" applyFont="1" applyFill="1" applyBorder="1" applyAlignment="1">
      <alignment vertical="top" wrapText="1"/>
    </xf>
    <xf numFmtId="0" fontId="26" fillId="5" borderId="0" xfId="0" applyFont="1" applyFill="1" applyBorder="1"/>
    <xf numFmtId="0" fontId="27" fillId="5" borderId="38" xfId="0" applyFont="1" applyFill="1" applyBorder="1" applyAlignment="1">
      <alignment horizontal="left" vertical="center"/>
    </xf>
    <xf numFmtId="0" fontId="27" fillId="5" borderId="0" xfId="0" applyFont="1" applyFill="1" applyBorder="1" applyAlignment="1">
      <alignment vertical="center"/>
    </xf>
    <xf numFmtId="0" fontId="27" fillId="5" borderId="38" xfId="0" applyFont="1" applyFill="1" applyBorder="1" applyAlignment="1">
      <alignment vertical="center"/>
    </xf>
    <xf numFmtId="0" fontId="27" fillId="5" borderId="0" xfId="0" applyFont="1" applyFill="1" applyBorder="1" applyAlignment="1">
      <alignment vertical="center" wrapText="1"/>
    </xf>
    <xf numFmtId="0" fontId="22" fillId="5" borderId="0" xfId="0" applyFont="1" applyFill="1"/>
    <xf numFmtId="0" fontId="29" fillId="5" borderId="0" xfId="0" applyFont="1" applyFill="1"/>
    <xf numFmtId="0" fontId="14" fillId="5" borderId="0" xfId="2" applyFont="1" applyFill="1" applyAlignment="1" applyProtection="1"/>
    <xf numFmtId="0" fontId="30" fillId="5" borderId="43" xfId="2" applyFont="1" applyFill="1" applyBorder="1" applyAlignment="1" applyProtection="1"/>
    <xf numFmtId="0" fontId="27" fillId="5" borderId="44" xfId="0" applyFont="1" applyFill="1" applyBorder="1"/>
    <xf numFmtId="0" fontId="27" fillId="5" borderId="45" xfId="0" applyFont="1" applyFill="1" applyBorder="1"/>
    <xf numFmtId="0" fontId="31" fillId="5" borderId="46" xfId="2" applyFont="1" applyFill="1" applyBorder="1" applyAlignment="1" applyProtection="1"/>
    <xf numFmtId="0" fontId="31" fillId="5" borderId="0" xfId="0" applyFont="1" applyFill="1" applyBorder="1"/>
    <xf numFmtId="0" fontId="31" fillId="5" borderId="47" xfId="0" applyFont="1" applyFill="1" applyBorder="1"/>
    <xf numFmtId="0" fontId="31" fillId="5" borderId="0" xfId="0" applyFont="1" applyFill="1"/>
    <xf numFmtId="0" fontId="31" fillId="5" borderId="48" xfId="2" applyFont="1" applyFill="1" applyBorder="1" applyAlignment="1" applyProtection="1"/>
    <xf numFmtId="0" fontId="31" fillId="5" borderId="49" xfId="0" applyFont="1" applyFill="1" applyBorder="1"/>
    <xf numFmtId="0" fontId="31" fillId="5" borderId="50" xfId="0" applyFont="1" applyFill="1" applyBorder="1"/>
    <xf numFmtId="0" fontId="32" fillId="5" borderId="0" xfId="0" applyFont="1" applyFill="1" applyBorder="1" applyAlignment="1">
      <alignment vertical="center"/>
    </xf>
    <xf numFmtId="0" fontId="27" fillId="5" borderId="0" xfId="0" applyFont="1" applyFill="1" applyAlignment="1">
      <alignment vertical="center"/>
    </xf>
    <xf numFmtId="0" fontId="31" fillId="5" borderId="0" xfId="2" applyFont="1" applyFill="1" applyBorder="1" applyAlignment="1" applyProtection="1">
      <alignment vertical="center"/>
    </xf>
    <xf numFmtId="0" fontId="31" fillId="5" borderId="0" xfId="0" applyFont="1" applyFill="1" applyBorder="1" applyAlignment="1">
      <alignment vertical="center"/>
    </xf>
    <xf numFmtId="0" fontId="31" fillId="5" borderId="0" xfId="0" applyFont="1" applyFill="1" applyAlignment="1">
      <alignment vertical="center"/>
    </xf>
    <xf numFmtId="0" fontId="32" fillId="5" borderId="0" xfId="0" applyFont="1" applyFill="1"/>
    <xf numFmtId="0" fontId="33" fillId="5" borderId="0" xfId="0" applyFont="1" applyFill="1"/>
    <xf numFmtId="0" fontId="27" fillId="5" borderId="0" xfId="0" applyFont="1" applyFill="1" applyBorder="1" applyAlignment="1"/>
    <xf numFmtId="0" fontId="27" fillId="5" borderId="0" xfId="0" applyFont="1" applyFill="1" applyBorder="1" applyAlignment="1">
      <alignment horizontal="left" vertical="center" wrapText="1"/>
    </xf>
    <xf numFmtId="0" fontId="27" fillId="5" borderId="0" xfId="0" applyFont="1" applyFill="1" applyAlignment="1"/>
    <xf numFmtId="0" fontId="27" fillId="5" borderId="0" xfId="0" applyFont="1" applyFill="1" applyBorder="1" applyAlignment="1">
      <alignment horizontal="left"/>
    </xf>
    <xf numFmtId="0" fontId="27" fillId="5" borderId="0" xfId="0" applyFont="1" applyFill="1" applyAlignment="1">
      <alignment horizontal="center"/>
    </xf>
    <xf numFmtId="0" fontId="32" fillId="5" borderId="0" xfId="0" applyFont="1" applyFill="1" applyBorder="1"/>
    <xf numFmtId="0" fontId="27" fillId="5" borderId="0" xfId="0" applyFont="1" applyFill="1" applyBorder="1"/>
    <xf numFmtId="0" fontId="27" fillId="0" borderId="0" xfId="0" applyFont="1" applyFill="1" applyBorder="1" applyAlignment="1"/>
    <xf numFmtId="0" fontId="27" fillId="5" borderId="0" xfId="0" applyFont="1" applyFill="1" applyAlignment="1">
      <alignment horizontal="left" vertical="center" wrapText="1"/>
    </xf>
    <xf numFmtId="0" fontId="37" fillId="5" borderId="0" xfId="0" applyFont="1" applyFill="1" applyAlignment="1"/>
    <xf numFmtId="0" fontId="0" fillId="0" borderId="0" xfId="0" applyFont="1"/>
    <xf numFmtId="0" fontId="29" fillId="5" borderId="0" xfId="0" applyFont="1" applyFill="1" applyAlignment="1">
      <alignment vertical="top"/>
    </xf>
    <xf numFmtId="0" fontId="25" fillId="5" borderId="0" xfId="0" applyFont="1" applyFill="1" applyAlignment="1">
      <alignment horizontal="left" wrapText="1"/>
    </xf>
    <xf numFmtId="0" fontId="38" fillId="5" borderId="0" xfId="0" applyFont="1" applyFill="1"/>
    <xf numFmtId="49" fontId="11" fillId="0" borderId="12" xfId="0" applyNumberFormat="1" applyFont="1" applyBorder="1" applyAlignment="1" applyProtection="1">
      <alignment horizontal="center"/>
      <protection locked="0"/>
    </xf>
    <xf numFmtId="49" fontId="11" fillId="0" borderId="10" xfId="0" applyNumberFormat="1" applyFont="1" applyBorder="1" applyAlignment="1" applyProtection="1">
      <alignment horizontal="center"/>
      <protection locked="0"/>
    </xf>
    <xf numFmtId="10" fontId="11" fillId="0" borderId="10" xfId="3" applyNumberFormat="1" applyFont="1" applyBorder="1" applyAlignment="1" applyProtection="1">
      <alignment horizontal="center"/>
      <protection locked="0"/>
    </xf>
    <xf numFmtId="10" fontId="11" fillId="0" borderId="15" xfId="3" applyNumberFormat="1" applyFont="1" applyBorder="1" applyAlignment="1" applyProtection="1">
      <alignment horizontal="center"/>
      <protection locked="0"/>
    </xf>
    <xf numFmtId="0" fontId="11" fillId="0" borderId="40" xfId="0" applyFont="1" applyBorder="1" applyAlignment="1" applyProtection="1">
      <alignment horizontal="center"/>
      <protection locked="0"/>
    </xf>
    <xf numFmtId="0" fontId="11" fillId="0" borderId="42" xfId="0" applyFont="1" applyBorder="1" applyAlignment="1" applyProtection="1">
      <alignment horizontal="center"/>
      <protection locked="0"/>
    </xf>
    <xf numFmtId="0" fontId="11" fillId="0" borderId="41" xfId="0" applyFont="1" applyBorder="1" applyAlignment="1" applyProtection="1">
      <alignment horizontal="center"/>
      <protection locked="0"/>
    </xf>
    <xf numFmtId="0" fontId="0" fillId="4" borderId="0" xfId="0" applyFill="1" applyAlignment="1">
      <alignment horizontal="center" wrapText="1"/>
    </xf>
    <xf numFmtId="0" fontId="11"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40" fillId="0" borderId="15" xfId="0" applyFont="1" applyFill="1" applyBorder="1" applyAlignment="1" applyProtection="1">
      <alignment horizontal="center"/>
      <protection locked="0"/>
    </xf>
    <xf numFmtId="0" fontId="40" fillId="0" borderId="6" xfId="0" applyFont="1" applyFill="1" applyBorder="1" applyAlignment="1" applyProtection="1">
      <alignment horizontal="center"/>
      <protection locked="0"/>
    </xf>
    <xf numFmtId="0" fontId="7" fillId="0" borderId="38" xfId="0" applyFont="1" applyBorder="1" applyProtection="1">
      <protection locked="0"/>
    </xf>
    <xf numFmtId="2" fontId="0" fillId="0" borderId="0" xfId="0" applyNumberFormat="1" applyAlignment="1">
      <alignment horizontal="center"/>
    </xf>
    <xf numFmtId="0" fontId="1" fillId="0" borderId="38" xfId="0" applyFont="1" applyBorder="1" applyProtection="1">
      <protection locked="0"/>
    </xf>
    <xf numFmtId="0" fontId="25" fillId="5" borderId="0" xfId="0" applyFont="1" applyFill="1" applyAlignment="1">
      <alignment horizontal="left" wrapText="1"/>
    </xf>
    <xf numFmtId="0" fontId="26" fillId="5" borderId="11" xfId="0" applyFont="1" applyFill="1" applyBorder="1" applyAlignment="1">
      <alignment vertical="top" wrapText="1"/>
    </xf>
    <xf numFmtId="0" fontId="26" fillId="5" borderId="0" xfId="0" applyFont="1" applyFill="1" applyBorder="1" applyAlignment="1">
      <alignment vertical="top" wrapText="1"/>
    </xf>
    <xf numFmtId="0" fontId="26" fillId="5" borderId="0" xfId="0" applyFont="1" applyFill="1" applyBorder="1" applyAlignment="1">
      <alignment horizontal="left" vertical="top" wrapText="1"/>
    </xf>
    <xf numFmtId="0" fontId="27" fillId="5" borderId="38" xfId="0" applyFont="1" applyFill="1" applyBorder="1" applyAlignment="1">
      <alignment horizontal="left" vertical="center" wrapText="1"/>
    </xf>
    <xf numFmtId="0" fontId="14" fillId="0" borderId="0" xfId="2" applyFill="1" applyAlignment="1" applyProtection="1">
      <alignment horizontal="left"/>
    </xf>
    <xf numFmtId="0" fontId="14" fillId="0" borderId="0" xfId="2" applyFont="1" applyFill="1" applyAlignment="1" applyProtection="1">
      <alignment horizontal="left"/>
    </xf>
    <xf numFmtId="0" fontId="39" fillId="0" borderId="0" xfId="2" applyFont="1" applyFill="1" applyAlignment="1" applyProtection="1">
      <alignment horizontal="left" vertical="center"/>
    </xf>
    <xf numFmtId="0" fontId="27" fillId="5" borderId="0" xfId="0" applyFont="1" applyFill="1" applyBorder="1" applyAlignment="1">
      <alignment horizontal="left" vertical="center" wrapText="1"/>
    </xf>
    <xf numFmtId="0" fontId="27" fillId="5" borderId="0" xfId="0" applyFont="1" applyFill="1" applyAlignment="1">
      <alignment horizontal="left" vertical="center" wrapText="1"/>
    </xf>
    <xf numFmtId="0" fontId="17" fillId="0" borderId="38" xfId="0" applyFont="1" applyBorder="1" applyAlignment="1">
      <alignment horizontal="center"/>
    </xf>
    <xf numFmtId="0" fontId="8" fillId="11" borderId="7" xfId="0" applyFont="1" applyFill="1" applyBorder="1" applyAlignment="1">
      <alignment horizontal="center" vertical="center"/>
    </xf>
    <xf numFmtId="0" fontId="8" fillId="11" borderId="8" xfId="0" applyFont="1" applyFill="1" applyBorder="1" applyAlignment="1">
      <alignment horizontal="center" vertical="center"/>
    </xf>
    <xf numFmtId="0" fontId="8" fillId="11" borderId="9"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8" fillId="13" borderId="7" xfId="0" applyFont="1" applyFill="1" applyBorder="1" applyAlignment="1">
      <alignment horizontal="center" vertical="center"/>
    </xf>
    <xf numFmtId="0" fontId="8" fillId="13" borderId="8" xfId="0" applyFont="1" applyFill="1" applyBorder="1" applyAlignment="1">
      <alignment horizontal="center" vertical="center"/>
    </xf>
    <xf numFmtId="0" fontId="8" fillId="13" borderId="9"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3" fillId="4" borderId="12" xfId="0" applyFont="1" applyFill="1" applyBorder="1" applyAlignment="1">
      <alignment horizontal="left" vertical="center"/>
    </xf>
    <xf numFmtId="0" fontId="13" fillId="4" borderId="11" xfId="0" applyFont="1" applyFill="1" applyBorder="1" applyAlignment="1">
      <alignment horizontal="left" vertical="center"/>
    </xf>
    <xf numFmtId="0" fontId="13" fillId="4" borderId="3"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0" xfId="0" applyFont="1" applyFill="1" applyBorder="1" applyAlignment="1">
      <alignment horizontal="left" vertical="center"/>
    </xf>
    <xf numFmtId="0" fontId="13" fillId="4" borderId="15" xfId="0" applyFont="1" applyFill="1" applyBorder="1" applyAlignment="1">
      <alignment horizontal="left" vertical="center"/>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3" fillId="4" borderId="6" xfId="0" applyFont="1" applyFill="1" applyBorder="1" applyAlignment="1">
      <alignment horizontal="left" vertical="center"/>
    </xf>
    <xf numFmtId="0" fontId="8" fillId="7" borderId="13"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7" borderId="14" xfId="0" applyFont="1" applyFill="1" applyBorder="1" applyAlignment="1">
      <alignment horizontal="center" vertical="center"/>
    </xf>
    <xf numFmtId="10" fontId="5" fillId="0" borderId="13" xfId="3" applyNumberFormat="1" applyFont="1" applyBorder="1" applyAlignment="1">
      <alignment horizontal="center" vertical="center" wrapText="1"/>
    </xf>
    <xf numFmtId="10" fontId="5" fillId="0" borderId="31" xfId="3" applyNumberFormat="1" applyFont="1" applyBorder="1" applyAlignment="1">
      <alignment horizontal="center" vertical="center" wrapText="1"/>
    </xf>
    <xf numFmtId="10" fontId="5" fillId="0" borderId="14" xfId="3" applyNumberFormat="1"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13" borderId="12"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4" xfId="0" applyFont="1" applyFill="1" applyBorder="1" applyAlignment="1">
      <alignment horizontal="center" vertic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14" xfId="0" applyFont="1" applyFill="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14" borderId="54" xfId="0" applyFont="1" applyFill="1" applyBorder="1" applyAlignment="1">
      <alignment horizontal="center" vertical="center"/>
    </xf>
    <xf numFmtId="0" fontId="8" fillId="14" borderId="55" xfId="0" applyFont="1" applyFill="1" applyBorder="1" applyAlignment="1">
      <alignment horizontal="center" vertical="center"/>
    </xf>
    <xf numFmtId="0" fontId="8" fillId="0" borderId="9" xfId="0" applyFont="1" applyBorder="1" applyAlignment="1">
      <alignment horizontal="center" vertical="center"/>
    </xf>
    <xf numFmtId="0" fontId="8" fillId="14" borderId="13" xfId="0" applyFont="1" applyFill="1" applyBorder="1" applyAlignment="1">
      <alignment horizontal="center" vertical="center"/>
    </xf>
    <xf numFmtId="0" fontId="8" fillId="14" borderId="14" xfId="0" applyFont="1" applyFill="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cellXfs>
  <cellStyles count="19">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Hyperlink" xfId="2" builtinId="8"/>
    <cellStyle name="Normal" xfId="0" builtinId="0"/>
    <cellStyle name="Normal_Sheet1" xfId="1"/>
    <cellStyle name="Percent" xfId="3" builtinId="5"/>
  </cellStyles>
  <dxfs count="12">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rgb="FFFFE05D"/>
        </patternFill>
      </fill>
    </dxf>
    <dxf>
      <fill>
        <patternFill>
          <bgColor rgb="FFFFE05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104775</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1.53</a:t>
          </a:r>
        </a:p>
        <a:p>
          <a:pPr algn="r"/>
          <a:r>
            <a:rPr lang="en-US" sz="1800" b="1" baseline="0">
              <a:latin typeface="+mn-lt"/>
            </a:rPr>
            <a:t>4/5/2019</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oregon.gov/deq/aq/aqPermits/Pages/CAO-reg.aspx" TargetMode="Externa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100"/>
  <sheetViews>
    <sheetView workbookViewId="0"/>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06" t="s">
        <v>1249</v>
      </c>
      <c r="B5" s="206"/>
      <c r="C5" s="206"/>
      <c r="D5" s="206"/>
      <c r="E5" s="206"/>
      <c r="F5" s="206"/>
      <c r="G5" s="206"/>
      <c r="H5" s="206"/>
      <c r="I5" s="206"/>
      <c r="J5" s="206"/>
      <c r="K5" s="206"/>
      <c r="L5" s="206"/>
      <c r="M5" s="206"/>
    </row>
    <row r="6" spans="1:21" s="131" customFormat="1" ht="34.5" customHeight="1" x14ac:dyDescent="0.35">
      <c r="A6" s="179" t="s">
        <v>1354</v>
      </c>
      <c r="B6" s="178"/>
      <c r="C6" s="178"/>
      <c r="D6" s="178"/>
      <c r="E6" s="178"/>
      <c r="F6" s="178"/>
      <c r="G6" s="178"/>
      <c r="H6" s="178"/>
      <c r="I6" s="178"/>
      <c r="J6" s="178"/>
      <c r="K6" s="178"/>
      <c r="L6" s="178"/>
      <c r="M6" s="178"/>
    </row>
    <row r="7" spans="1:21" s="131" customFormat="1" ht="34.5" customHeight="1" x14ac:dyDescent="0.35">
      <c r="A7" s="213" t="s">
        <v>1322</v>
      </c>
      <c r="B7" s="213"/>
      <c r="C7" s="213"/>
      <c r="D7" s="213"/>
      <c r="E7" s="213"/>
      <c r="F7" s="178"/>
      <c r="G7" s="178"/>
      <c r="H7" s="178"/>
      <c r="I7" s="178"/>
      <c r="J7" s="178"/>
      <c r="K7" s="178"/>
      <c r="L7" s="178"/>
      <c r="M7" s="178"/>
    </row>
    <row r="8" spans="1:21" s="137" customFormat="1" ht="15.75" thickBot="1" x14ac:dyDescent="0.3">
      <c r="A8" s="211"/>
      <c r="B8" s="212"/>
      <c r="C8" s="212"/>
      <c r="D8" s="212"/>
      <c r="E8" s="212"/>
      <c r="F8" s="136"/>
      <c r="G8" s="136"/>
      <c r="H8" s="136"/>
      <c r="I8" s="136"/>
      <c r="J8" s="136"/>
      <c r="K8" s="136"/>
      <c r="L8" s="136"/>
    </row>
    <row r="9" spans="1:21" s="139" customFormat="1" ht="15" customHeight="1" x14ac:dyDescent="0.25">
      <c r="A9" s="207" t="s">
        <v>1272</v>
      </c>
      <c r="B9" s="207"/>
      <c r="C9" s="207"/>
      <c r="D9" s="207"/>
      <c r="E9" s="207"/>
      <c r="F9" s="207"/>
      <c r="G9" s="207"/>
      <c r="H9" s="207"/>
      <c r="I9" s="207"/>
      <c r="J9" s="207"/>
      <c r="K9" s="207"/>
      <c r="L9" s="207"/>
      <c r="M9" s="138"/>
      <c r="N9" s="138"/>
      <c r="O9" s="138"/>
      <c r="P9" s="138"/>
      <c r="Q9" s="138"/>
      <c r="R9" s="138"/>
      <c r="S9" s="138"/>
      <c r="T9" s="138"/>
      <c r="U9" s="138"/>
    </row>
    <row r="10" spans="1:21" s="139" customFormat="1" ht="21.75" customHeight="1" x14ac:dyDescent="0.25">
      <c r="A10" s="208"/>
      <c r="B10" s="208"/>
      <c r="C10" s="208"/>
      <c r="D10" s="208"/>
      <c r="E10" s="208"/>
      <c r="F10" s="208"/>
      <c r="G10" s="208"/>
      <c r="H10" s="208"/>
      <c r="I10" s="208"/>
      <c r="J10" s="208"/>
      <c r="K10" s="208"/>
      <c r="L10" s="208"/>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09" t="s">
        <v>1273</v>
      </c>
      <c r="B12" s="209"/>
      <c r="C12" s="209"/>
      <c r="D12" s="209"/>
      <c r="E12" s="209"/>
      <c r="F12" s="209"/>
      <c r="G12" s="209"/>
      <c r="H12" s="209"/>
      <c r="I12" s="209"/>
      <c r="J12" s="209"/>
      <c r="K12" s="209"/>
      <c r="L12" s="209"/>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1250</v>
      </c>
      <c r="B14" s="142" t="s">
        <v>1251</v>
      </c>
      <c r="C14" s="210" t="s">
        <v>1252</v>
      </c>
      <c r="D14" s="210"/>
      <c r="E14" s="210"/>
      <c r="F14" s="210"/>
      <c r="G14" s="210"/>
      <c r="H14" s="210"/>
      <c r="I14" s="210"/>
      <c r="J14" s="210"/>
      <c r="K14" s="210"/>
      <c r="L14" s="210"/>
      <c r="M14" s="143"/>
      <c r="N14" s="143"/>
      <c r="O14" s="143"/>
      <c r="P14" s="143"/>
    </row>
    <row r="15" spans="1:21" s="139" customFormat="1" ht="69" customHeight="1" x14ac:dyDescent="0.25">
      <c r="A15" s="142" t="s">
        <v>1253</v>
      </c>
      <c r="B15" s="142" t="s">
        <v>1277</v>
      </c>
      <c r="C15" s="210" t="s">
        <v>1327</v>
      </c>
      <c r="D15" s="210"/>
      <c r="E15" s="210"/>
      <c r="F15" s="210"/>
      <c r="G15" s="210"/>
      <c r="H15" s="210"/>
      <c r="I15" s="210"/>
      <c r="J15" s="210"/>
      <c r="K15" s="210"/>
      <c r="L15" s="210"/>
      <c r="M15" s="143"/>
      <c r="N15" s="143"/>
      <c r="O15" s="143"/>
      <c r="P15" s="143"/>
    </row>
    <row r="16" spans="1:21" s="139" customFormat="1" ht="46.5" customHeight="1" x14ac:dyDescent="0.25">
      <c r="A16" s="144" t="s">
        <v>1254</v>
      </c>
      <c r="B16" s="144" t="s">
        <v>1279</v>
      </c>
      <c r="C16" s="210" t="s">
        <v>1328</v>
      </c>
      <c r="D16" s="210"/>
      <c r="E16" s="210"/>
      <c r="F16" s="210"/>
      <c r="G16" s="210"/>
      <c r="H16" s="210"/>
      <c r="I16" s="210"/>
      <c r="J16" s="210"/>
      <c r="K16" s="210"/>
      <c r="L16" s="210"/>
      <c r="M16" s="145"/>
      <c r="N16" s="145"/>
      <c r="O16" s="145"/>
      <c r="P16" s="145"/>
    </row>
    <row r="17" spans="1:16" s="139" customFormat="1" ht="69" customHeight="1" x14ac:dyDescent="0.25">
      <c r="A17" s="144" t="s">
        <v>1255</v>
      </c>
      <c r="B17" s="144" t="s">
        <v>1280</v>
      </c>
      <c r="C17" s="210" t="s">
        <v>1329</v>
      </c>
      <c r="D17" s="210"/>
      <c r="E17" s="210"/>
      <c r="F17" s="210"/>
      <c r="G17" s="210"/>
      <c r="H17" s="210"/>
      <c r="I17" s="210"/>
      <c r="J17" s="210"/>
      <c r="K17" s="210"/>
      <c r="L17" s="210"/>
      <c r="M17" s="143"/>
      <c r="N17" s="143"/>
      <c r="O17" s="143"/>
      <c r="P17" s="143"/>
    </row>
    <row r="18" spans="1:16" s="139" customFormat="1" ht="46.5" customHeight="1" x14ac:dyDescent="0.25">
      <c r="A18" s="144" t="s">
        <v>1278</v>
      </c>
      <c r="B18" s="144" t="s">
        <v>1281</v>
      </c>
      <c r="C18" s="210" t="s">
        <v>1330</v>
      </c>
      <c r="D18" s="210"/>
      <c r="E18" s="210"/>
      <c r="F18" s="210"/>
      <c r="G18" s="210"/>
      <c r="H18" s="210"/>
      <c r="I18" s="210"/>
      <c r="J18" s="210"/>
      <c r="K18" s="210"/>
      <c r="L18" s="210"/>
      <c r="M18" s="143"/>
      <c r="N18" s="143"/>
      <c r="O18" s="143"/>
      <c r="P18" s="143"/>
    </row>
    <row r="19" spans="1:16" s="139" customFormat="1" ht="15.75" x14ac:dyDescent="0.25"/>
    <row r="20" spans="1:16" s="146" customFormat="1" ht="18.75" x14ac:dyDescent="0.3">
      <c r="A20" s="146" t="s">
        <v>1331</v>
      </c>
    </row>
    <row r="21" spans="1:16" s="139" customFormat="1" ht="15.75" x14ac:dyDescent="0.25"/>
    <row r="22" spans="1:16" s="139" customFormat="1" ht="15.75" x14ac:dyDescent="0.25">
      <c r="A22" s="148"/>
    </row>
    <row r="23" spans="1:16" s="139" customFormat="1" ht="15.75" x14ac:dyDescent="0.25">
      <c r="A23" s="149" t="s">
        <v>1323</v>
      </c>
      <c r="B23" s="150"/>
      <c r="C23" s="150"/>
      <c r="D23" s="150"/>
      <c r="E23" s="150"/>
      <c r="F23" s="150"/>
      <c r="G23" s="150"/>
      <c r="H23" s="150"/>
      <c r="I23" s="150"/>
      <c r="J23" s="150"/>
      <c r="K23" s="150"/>
      <c r="L23" s="151"/>
    </row>
    <row r="24" spans="1:16" s="155" customFormat="1" ht="15.75" x14ac:dyDescent="0.25">
      <c r="A24" s="152" t="s">
        <v>1256</v>
      </c>
      <c r="B24" s="153"/>
      <c r="C24" s="153"/>
      <c r="D24" s="153"/>
      <c r="E24" s="153"/>
      <c r="F24" s="153"/>
      <c r="G24" s="153"/>
      <c r="H24" s="153"/>
      <c r="I24" s="153"/>
      <c r="J24" s="153"/>
      <c r="K24" s="153"/>
      <c r="L24" s="154"/>
    </row>
    <row r="25" spans="1:16" s="155" customFormat="1" ht="15.75" x14ac:dyDescent="0.25">
      <c r="A25" s="152" t="s">
        <v>1257</v>
      </c>
      <c r="B25" s="153"/>
      <c r="C25" s="153"/>
      <c r="D25" s="153"/>
      <c r="E25" s="153"/>
      <c r="F25" s="153"/>
      <c r="G25" s="153"/>
      <c r="H25" s="153"/>
      <c r="I25" s="153"/>
      <c r="J25" s="153"/>
      <c r="K25" s="153"/>
      <c r="L25" s="154"/>
    </row>
    <row r="26" spans="1:16" s="155" customFormat="1" ht="15.75" x14ac:dyDescent="0.25">
      <c r="A26" s="152" t="s">
        <v>1258</v>
      </c>
      <c r="B26" s="153"/>
      <c r="C26" s="153"/>
      <c r="D26" s="153"/>
      <c r="E26" s="153"/>
      <c r="F26" s="153"/>
      <c r="G26" s="153"/>
      <c r="H26" s="153"/>
      <c r="I26" s="153"/>
      <c r="J26" s="153"/>
      <c r="K26" s="153"/>
      <c r="L26" s="154"/>
    </row>
    <row r="27" spans="1:16" s="155" customFormat="1" ht="15.75" x14ac:dyDescent="0.25">
      <c r="A27" s="152" t="s">
        <v>1304</v>
      </c>
      <c r="B27" s="153"/>
      <c r="C27" s="153"/>
      <c r="D27" s="153"/>
      <c r="E27" s="153"/>
      <c r="F27" s="153"/>
      <c r="G27" s="153"/>
      <c r="H27" s="153"/>
      <c r="I27" s="153"/>
      <c r="J27" s="153"/>
      <c r="K27" s="153"/>
      <c r="L27" s="154"/>
    </row>
    <row r="28" spans="1:16" s="155" customFormat="1" ht="15.75" x14ac:dyDescent="0.25">
      <c r="A28" s="156" t="s">
        <v>1324</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1259</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15" t="s">
        <v>1305</v>
      </c>
      <c r="B32" s="215"/>
      <c r="C32" s="215"/>
      <c r="D32" s="215"/>
      <c r="E32" s="215"/>
      <c r="F32" s="215"/>
      <c r="G32" s="215"/>
      <c r="H32" s="215"/>
      <c r="I32" s="215"/>
      <c r="J32" s="215"/>
      <c r="K32" s="215"/>
      <c r="L32" s="215"/>
    </row>
    <row r="33" spans="1:23" s="160" customFormat="1" ht="15.75" x14ac:dyDescent="0.25"/>
    <row r="34" spans="1:23" s="139" customFormat="1" ht="15.75" x14ac:dyDescent="0.25">
      <c r="A34" s="164" t="s">
        <v>1307</v>
      </c>
    </row>
    <row r="35" spans="1:23" s="139" customFormat="1" ht="15.75" x14ac:dyDescent="0.25">
      <c r="A35" s="165"/>
    </row>
    <row r="36" spans="1:23" s="139" customFormat="1" ht="39" customHeight="1" x14ac:dyDescent="0.25">
      <c r="A36" s="214" t="s">
        <v>1332</v>
      </c>
      <c r="B36" s="214"/>
      <c r="C36" s="214"/>
      <c r="D36" s="214"/>
      <c r="E36" s="214"/>
      <c r="F36" s="214"/>
      <c r="G36" s="214"/>
      <c r="H36" s="214"/>
      <c r="I36" s="214"/>
      <c r="J36" s="214"/>
      <c r="K36" s="214"/>
      <c r="L36" s="214"/>
    </row>
    <row r="37" spans="1:23" s="139" customFormat="1" ht="46.5" customHeight="1" x14ac:dyDescent="0.25">
      <c r="A37" s="214" t="s">
        <v>1309</v>
      </c>
      <c r="B37" s="214"/>
      <c r="C37" s="214"/>
      <c r="D37" s="214"/>
      <c r="E37" s="214"/>
      <c r="F37" s="214"/>
      <c r="G37" s="214"/>
      <c r="H37" s="214"/>
      <c r="I37" s="214"/>
      <c r="J37" s="214"/>
      <c r="K37" s="214"/>
      <c r="L37" s="214"/>
      <c r="M37" s="166"/>
      <c r="N37" s="166"/>
      <c r="O37" s="166"/>
      <c r="P37" s="166"/>
      <c r="Q37" s="166"/>
      <c r="R37" s="166"/>
      <c r="S37" s="166"/>
      <c r="T37" s="166"/>
      <c r="U37" s="166"/>
      <c r="V37" s="166"/>
      <c r="W37" s="166"/>
    </row>
    <row r="38" spans="1:23" s="139" customFormat="1" ht="37.5" customHeight="1" x14ac:dyDescent="0.25">
      <c r="A38" s="214" t="s">
        <v>1333</v>
      </c>
      <c r="B38" s="214"/>
      <c r="C38" s="214"/>
      <c r="D38" s="214"/>
      <c r="E38" s="214"/>
      <c r="F38" s="214"/>
      <c r="G38" s="214"/>
      <c r="H38" s="214"/>
      <c r="I38" s="214"/>
      <c r="J38" s="214"/>
      <c r="K38" s="214"/>
      <c r="L38" s="214"/>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14" t="s">
        <v>1334</v>
      </c>
      <c r="B40" s="214"/>
      <c r="C40" s="214"/>
      <c r="D40" s="214"/>
      <c r="E40" s="214"/>
      <c r="F40" s="214"/>
      <c r="G40" s="214"/>
      <c r="H40" s="214"/>
      <c r="I40" s="214"/>
      <c r="J40" s="214"/>
      <c r="K40" s="214"/>
      <c r="L40" s="214"/>
    </row>
    <row r="41" spans="1:23" s="139" customFormat="1" ht="15.75" x14ac:dyDescent="0.25">
      <c r="A41" s="166"/>
    </row>
    <row r="42" spans="1:23" s="139" customFormat="1" ht="15.75" x14ac:dyDescent="0.25">
      <c r="A42" s="166"/>
      <c r="B42" s="168" t="s">
        <v>1335</v>
      </c>
    </row>
    <row r="43" spans="1:23" s="139" customFormat="1" ht="15.75" x14ac:dyDescent="0.25">
      <c r="A43" s="166"/>
      <c r="B43" s="139" t="s">
        <v>1336</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1306</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14" t="s">
        <v>1314</v>
      </c>
      <c r="B47" s="214"/>
      <c r="C47" s="214"/>
      <c r="D47" s="214"/>
      <c r="E47" s="214"/>
      <c r="F47" s="214"/>
      <c r="G47" s="214"/>
      <c r="H47" s="214"/>
      <c r="I47" s="214"/>
      <c r="J47" s="214"/>
      <c r="K47" s="214"/>
      <c r="L47" s="214"/>
    </row>
    <row r="48" spans="1:23" s="139" customFormat="1" ht="15.75" customHeight="1" x14ac:dyDescent="0.25">
      <c r="A48" s="167"/>
      <c r="B48" s="167"/>
      <c r="C48" s="167"/>
      <c r="D48" s="167"/>
      <c r="E48" s="167"/>
      <c r="F48" s="167"/>
      <c r="G48" s="167"/>
      <c r="H48" s="167"/>
      <c r="I48" s="167"/>
      <c r="J48" s="167"/>
      <c r="K48" s="167"/>
      <c r="L48" s="167"/>
    </row>
    <row r="49" spans="1:23" s="139" customFormat="1" ht="39" customHeight="1" x14ac:dyDescent="0.25">
      <c r="A49" s="214" t="s">
        <v>1337</v>
      </c>
      <c r="B49" s="214"/>
      <c r="C49" s="214"/>
      <c r="D49" s="214"/>
      <c r="E49" s="214"/>
      <c r="F49" s="214"/>
      <c r="G49" s="214"/>
      <c r="H49" s="214"/>
      <c r="I49" s="214"/>
      <c r="J49" s="214"/>
      <c r="K49" s="214"/>
      <c r="L49" s="214"/>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39" customHeight="1" x14ac:dyDescent="0.25">
      <c r="A51" s="214" t="s">
        <v>1338</v>
      </c>
      <c r="B51" s="214"/>
      <c r="C51" s="214"/>
      <c r="D51" s="214"/>
      <c r="E51" s="214"/>
      <c r="F51" s="214"/>
      <c r="G51" s="214"/>
      <c r="H51" s="214"/>
      <c r="I51" s="214"/>
      <c r="J51" s="214"/>
      <c r="K51" s="214"/>
      <c r="L51" s="214"/>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14" t="s">
        <v>1339</v>
      </c>
      <c r="B53" s="214"/>
      <c r="C53" s="214"/>
      <c r="D53" s="214"/>
      <c r="E53" s="214"/>
      <c r="F53" s="214"/>
      <c r="G53" s="214"/>
      <c r="H53" s="214"/>
      <c r="I53" s="214"/>
      <c r="J53" s="214"/>
      <c r="K53" s="214"/>
      <c r="L53" s="214"/>
    </row>
    <row r="54" spans="1:23" s="139" customFormat="1" ht="18.75" x14ac:dyDescent="0.35">
      <c r="A54" s="168"/>
      <c r="B54" s="164" t="s">
        <v>1340</v>
      </c>
    </row>
    <row r="55" spans="1:23" s="139" customFormat="1" ht="15.75" x14ac:dyDescent="0.25">
      <c r="A55" s="168"/>
      <c r="B55" s="139" t="s">
        <v>1260</v>
      </c>
      <c r="C55" s="170" t="s">
        <v>1261</v>
      </c>
      <c r="D55" s="168" t="s">
        <v>1341</v>
      </c>
    </row>
    <row r="56" spans="1:23" s="139" customFormat="1" ht="15.75" x14ac:dyDescent="0.25">
      <c r="A56" s="168"/>
      <c r="B56" s="139" t="s">
        <v>1262</v>
      </c>
      <c r="C56" s="170" t="s">
        <v>1261</v>
      </c>
      <c r="D56" s="139" t="s">
        <v>1342</v>
      </c>
    </row>
    <row r="57" spans="1:23" s="139" customFormat="1" ht="15.75" x14ac:dyDescent="0.25">
      <c r="A57" s="168"/>
      <c r="B57" s="139" t="s">
        <v>1263</v>
      </c>
      <c r="C57" s="170" t="s">
        <v>1261</v>
      </c>
      <c r="D57" s="139" t="s">
        <v>1343</v>
      </c>
    </row>
    <row r="58" spans="1:23" s="139" customFormat="1" ht="15.75" x14ac:dyDescent="0.25">
      <c r="A58" s="168"/>
      <c r="B58" s="139" t="s">
        <v>1264</v>
      </c>
      <c r="C58" s="170" t="s">
        <v>1261</v>
      </c>
      <c r="D58" s="139" t="s">
        <v>1344</v>
      </c>
    </row>
    <row r="59" spans="1:23" s="139" customFormat="1" ht="15.75" x14ac:dyDescent="0.25">
      <c r="A59" s="168"/>
    </row>
    <row r="60" spans="1:23" s="139" customFormat="1" ht="15.75" x14ac:dyDescent="0.25">
      <c r="A60" s="171" t="s">
        <v>1308</v>
      </c>
    </row>
    <row r="61" spans="1:23" s="139" customFormat="1" ht="15.75" x14ac:dyDescent="0.25">
      <c r="A61" s="172"/>
    </row>
    <row r="62" spans="1:23" s="139" customFormat="1" ht="15.75" x14ac:dyDescent="0.25">
      <c r="A62" s="166" t="s">
        <v>1345</v>
      </c>
    </row>
    <row r="63" spans="1:23" s="139" customFormat="1" ht="15.75" x14ac:dyDescent="0.25">
      <c r="A63" s="166"/>
    </row>
    <row r="64" spans="1:23" s="139" customFormat="1" ht="15.75" x14ac:dyDescent="0.25">
      <c r="A64" s="166" t="s">
        <v>1311</v>
      </c>
    </row>
    <row r="65" spans="1:12" s="139" customFormat="1" ht="15.75" x14ac:dyDescent="0.25">
      <c r="A65" s="166"/>
    </row>
    <row r="66" spans="1:12" s="139" customFormat="1" ht="15.75" customHeight="1" x14ac:dyDescent="0.25">
      <c r="A66" s="214" t="s">
        <v>1310</v>
      </c>
      <c r="B66" s="214"/>
      <c r="C66" s="214"/>
      <c r="D66" s="214"/>
      <c r="E66" s="214"/>
      <c r="F66" s="214"/>
      <c r="G66" s="214"/>
      <c r="H66" s="214"/>
      <c r="I66" s="214"/>
      <c r="J66" s="214"/>
      <c r="K66" s="214"/>
      <c r="L66" s="214"/>
    </row>
    <row r="67" spans="1:12" s="139" customFormat="1" ht="15.75" x14ac:dyDescent="0.25">
      <c r="A67" s="166"/>
    </row>
    <row r="68" spans="1:12" s="139" customFormat="1" ht="34.5" customHeight="1" x14ac:dyDescent="0.25">
      <c r="A68" s="214" t="s">
        <v>1346</v>
      </c>
      <c r="B68" s="214"/>
      <c r="C68" s="214"/>
      <c r="D68" s="214"/>
      <c r="E68" s="214"/>
      <c r="F68" s="214"/>
      <c r="G68" s="214"/>
      <c r="H68" s="214"/>
      <c r="I68" s="214"/>
      <c r="J68" s="214"/>
      <c r="K68" s="214"/>
      <c r="L68" s="214"/>
    </row>
    <row r="69" spans="1:12" s="139" customFormat="1" ht="15.75" x14ac:dyDescent="0.25">
      <c r="A69" s="166"/>
    </row>
    <row r="70" spans="1:12" s="139" customFormat="1" ht="15.75" x14ac:dyDescent="0.25">
      <c r="A70" s="166"/>
      <c r="B70" s="168" t="s">
        <v>1335</v>
      </c>
    </row>
    <row r="71" spans="1:12" s="139" customFormat="1" ht="15.75" x14ac:dyDescent="0.25">
      <c r="A71" s="166"/>
      <c r="B71" s="139" t="s">
        <v>1336</v>
      </c>
    </row>
    <row r="72" spans="1:12" s="139" customFormat="1" ht="15.75" x14ac:dyDescent="0.25">
      <c r="A72" s="166"/>
    </row>
    <row r="73" spans="1:12" s="139" customFormat="1" ht="15.75" x14ac:dyDescent="0.25">
      <c r="A73" s="166" t="s">
        <v>1318</v>
      </c>
    </row>
    <row r="74" spans="1:12" s="139" customFormat="1" ht="15.75" x14ac:dyDescent="0.25">
      <c r="A74" s="166"/>
    </row>
    <row r="75" spans="1:12" s="139" customFormat="1" ht="15.75" x14ac:dyDescent="0.25">
      <c r="A75" s="166"/>
      <c r="B75" s="139" t="s">
        <v>1347</v>
      </c>
    </row>
    <row r="76" spans="1:12" s="139" customFormat="1" ht="15.75" x14ac:dyDescent="0.25">
      <c r="A76" s="166"/>
      <c r="B76" s="139" t="s">
        <v>1312</v>
      </c>
    </row>
    <row r="77" spans="1:12" s="139" customFormat="1" ht="15.75" x14ac:dyDescent="0.25">
      <c r="A77" s="173"/>
    </row>
    <row r="78" spans="1:12" s="139" customFormat="1" ht="15.75" x14ac:dyDescent="0.25">
      <c r="A78" s="171" t="s">
        <v>1313</v>
      </c>
    </row>
    <row r="79" spans="1:12" s="139" customFormat="1" ht="15.75" x14ac:dyDescent="0.25">
      <c r="A79" s="166"/>
    </row>
    <row r="80" spans="1:12" s="139" customFormat="1" ht="39" customHeight="1" x14ac:dyDescent="0.25">
      <c r="A80" s="214" t="s">
        <v>1315</v>
      </c>
      <c r="B80" s="214"/>
      <c r="C80" s="214"/>
      <c r="D80" s="214"/>
      <c r="E80" s="214"/>
      <c r="F80" s="214"/>
      <c r="G80" s="214"/>
      <c r="H80" s="214"/>
      <c r="I80" s="214"/>
      <c r="J80" s="214"/>
      <c r="K80" s="214"/>
      <c r="L80" s="214"/>
    </row>
    <row r="81" spans="1:12" s="139" customFormat="1" ht="15.75" customHeight="1" x14ac:dyDescent="0.25">
      <c r="A81" s="167"/>
      <c r="B81" s="167"/>
      <c r="C81" s="167"/>
      <c r="D81" s="167"/>
      <c r="E81" s="167"/>
      <c r="F81" s="167"/>
      <c r="G81" s="167"/>
      <c r="H81" s="167"/>
      <c r="I81" s="167"/>
      <c r="J81" s="167"/>
      <c r="K81" s="167"/>
      <c r="L81" s="167"/>
    </row>
    <row r="82" spans="1:12" s="139" customFormat="1" ht="39" customHeight="1" x14ac:dyDescent="0.25">
      <c r="A82" s="214" t="s">
        <v>1348</v>
      </c>
      <c r="B82" s="214"/>
      <c r="C82" s="214"/>
      <c r="D82" s="214"/>
      <c r="E82" s="214"/>
      <c r="F82" s="214"/>
      <c r="G82" s="214"/>
      <c r="H82" s="214"/>
      <c r="I82" s="214"/>
      <c r="J82" s="214"/>
      <c r="K82" s="214"/>
      <c r="L82" s="214"/>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14" t="s">
        <v>1320</v>
      </c>
      <c r="B84" s="214"/>
      <c r="C84" s="214"/>
      <c r="D84" s="214"/>
      <c r="E84" s="214"/>
      <c r="F84" s="214"/>
      <c r="G84" s="214"/>
      <c r="H84" s="214"/>
      <c r="I84" s="214"/>
      <c r="J84" s="214"/>
      <c r="K84" s="214"/>
      <c r="L84" s="214"/>
    </row>
    <row r="85" spans="1:12" s="139" customFormat="1" ht="15.75" x14ac:dyDescent="0.25">
      <c r="A85" s="166"/>
      <c r="B85" s="147" t="s">
        <v>1265</v>
      </c>
    </row>
    <row r="86" spans="1:12" s="139" customFormat="1" ht="15.75" customHeight="1" x14ac:dyDescent="0.25">
      <c r="A86" s="166"/>
      <c r="B86" s="215" t="s">
        <v>1319</v>
      </c>
      <c r="C86" s="215"/>
      <c r="D86" s="215"/>
      <c r="E86" s="215"/>
      <c r="F86" s="215"/>
      <c r="G86" s="215"/>
      <c r="H86" s="215"/>
      <c r="I86" s="215"/>
      <c r="J86" s="215"/>
      <c r="K86" s="215"/>
      <c r="L86" s="215"/>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14" t="s">
        <v>1325</v>
      </c>
      <c r="B88" s="214"/>
      <c r="C88" s="214"/>
      <c r="D88" s="214"/>
      <c r="E88" s="214"/>
      <c r="F88" s="214"/>
      <c r="G88" s="214"/>
      <c r="H88" s="214"/>
      <c r="I88" s="214"/>
      <c r="J88" s="214"/>
      <c r="K88" s="214"/>
      <c r="L88" s="214"/>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14" t="s">
        <v>1349</v>
      </c>
      <c r="B90" s="214"/>
      <c r="C90" s="214"/>
      <c r="D90" s="214"/>
      <c r="E90" s="214"/>
      <c r="F90" s="214"/>
      <c r="G90" s="214"/>
      <c r="H90" s="214"/>
      <c r="I90" s="214"/>
      <c r="J90" s="214"/>
      <c r="K90" s="214"/>
      <c r="L90" s="214"/>
    </row>
    <row r="91" spans="1:12" s="139" customFormat="1" ht="18.75" x14ac:dyDescent="0.35">
      <c r="A91" s="168"/>
      <c r="B91" s="164" t="s">
        <v>1350</v>
      </c>
    </row>
    <row r="92" spans="1:12" s="139" customFormat="1" ht="15.75" x14ac:dyDescent="0.25">
      <c r="A92" s="168"/>
      <c r="B92" s="168" t="s">
        <v>1260</v>
      </c>
      <c r="C92" s="170" t="s">
        <v>1261</v>
      </c>
      <c r="D92" s="168" t="s">
        <v>1351</v>
      </c>
    </row>
    <row r="93" spans="1:12" s="139" customFormat="1" ht="15.75" x14ac:dyDescent="0.25">
      <c r="A93" s="168"/>
      <c r="B93" s="168" t="s">
        <v>1269</v>
      </c>
      <c r="C93" s="170" t="s">
        <v>1261</v>
      </c>
      <c r="D93" s="168" t="s">
        <v>1270</v>
      </c>
    </row>
    <row r="94" spans="1:12" s="139" customFormat="1" ht="15.75" x14ac:dyDescent="0.25">
      <c r="A94" s="168"/>
      <c r="B94" s="168" t="s">
        <v>1266</v>
      </c>
      <c r="C94" s="170" t="s">
        <v>1261</v>
      </c>
      <c r="D94" s="168" t="s">
        <v>1352</v>
      </c>
    </row>
    <row r="95" spans="1:12" s="139" customFormat="1" ht="15.75" x14ac:dyDescent="0.25">
      <c r="A95" s="168"/>
      <c r="B95" s="168" t="s">
        <v>1271</v>
      </c>
      <c r="C95" s="170" t="s">
        <v>1261</v>
      </c>
      <c r="D95" s="168" t="s">
        <v>1353</v>
      </c>
    </row>
    <row r="96" spans="1:12" s="139" customFormat="1" ht="15.75" x14ac:dyDescent="0.25">
      <c r="A96" s="168"/>
      <c r="B96" s="168" t="s">
        <v>1267</v>
      </c>
      <c r="C96" s="170" t="s">
        <v>1261</v>
      </c>
      <c r="D96" s="168" t="s">
        <v>1268</v>
      </c>
    </row>
    <row r="97" spans="1:4" s="139" customFormat="1" ht="15.75" x14ac:dyDescent="0.25">
      <c r="A97" s="168"/>
      <c r="B97" s="168" t="s">
        <v>1264</v>
      </c>
      <c r="C97" s="170" t="s">
        <v>1261</v>
      </c>
      <c r="D97" s="168" t="s">
        <v>1321</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pH7sDrA4oMpF8c+C2M4KzGxRsl2y179VC3J8WT4M7ZHVzbtZG1fAma6v+i9lkYAjFwdumk7TnMuvfgzjdov+pw==" saltValue="48AlETbm500pxJaYUOm1Ng=="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hyperlinks>
  <pageMargins left="0.7" right="0.7" top="0.75" bottom="0.75" header="0.3" footer="0.3"/>
  <pageSetup scale="83" fitToHeight="10" orientation="landscape"/>
  <headerFooter>
    <oddFooter>Page &amp;P</oddFooter>
  </headerFooter>
  <drawing r:id="rId2"/>
  <legacyDrawing r:id="rId3"/>
  <oleObjects>
    <mc:AlternateContent xmlns:mc="http://schemas.openxmlformats.org/markup-compatibility/2006">
      <mc:Choice Requires="x14">
        <oleObject progId="Word.Document.12" shapeId="11265" r:id="rId4">
          <objectPr defaultSize="0" autoPict="0" r:id="rId5">
            <anchor moveWithCells="1">
              <from>
                <xdr:col>0</xdr:col>
                <xdr:colOff>76200</xdr:colOff>
                <xdr:row>0</xdr:row>
                <xdr:rowOff>104775</xdr:rowOff>
              </from>
              <to>
                <xdr:col>10</xdr:col>
                <xdr:colOff>457200</xdr:colOff>
                <xdr:row>4</xdr:row>
                <xdr:rowOff>66675</xdr:rowOff>
              </to>
            </anchor>
          </objectPr>
        </oleObject>
      </mc:Choice>
      <mc:Fallback>
        <oleObject progId="Word.Document.12" shapeId="11265" r:id="rId4"/>
      </mc:Fallback>
    </mc:AlternateContent>
  </oleObjects>
  <extLst>
    <ext xmlns:mx="http://schemas.microsoft.com/office/mac/excel/2008/main" uri="{64002731-A6B0-56B0-2670-7721B7C09600}">
      <mx:PLV Mode="0" OnePage="0" WScale="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workbookViewId="0"/>
  </sheetViews>
  <sheetFormatPr defaultColWidth="8.85546875" defaultRowHeight="15" x14ac:dyDescent="0.25"/>
  <cols>
    <col min="1" max="1" width="30.7109375" style="176" customWidth="1"/>
    <col min="2" max="2" width="60.42578125" style="176" customWidth="1"/>
    <col min="3" max="16384" width="8.85546875" style="176"/>
  </cols>
  <sheetData>
    <row r="5" spans="1:2" ht="21" x14ac:dyDescent="0.35">
      <c r="A5" s="216" t="s">
        <v>1296</v>
      </c>
      <c r="B5" s="216"/>
    </row>
    <row r="6" spans="1:2" ht="21.95" customHeight="1" x14ac:dyDescent="0.25">
      <c r="A6" s="99" t="s">
        <v>0</v>
      </c>
      <c r="B6" s="205" t="s">
        <v>1371</v>
      </c>
    </row>
    <row r="7" spans="1:2" ht="21.95" customHeight="1" x14ac:dyDescent="0.25">
      <c r="A7" s="99" t="s">
        <v>1</v>
      </c>
      <c r="B7" s="205" t="s">
        <v>1372</v>
      </c>
    </row>
    <row r="8" spans="1:2" ht="21.95" customHeight="1" x14ac:dyDescent="0.25">
      <c r="A8" s="99" t="s">
        <v>2</v>
      </c>
      <c r="B8" s="205" t="s">
        <v>1373</v>
      </c>
    </row>
    <row r="9" spans="1:2" ht="21.95" customHeight="1" x14ac:dyDescent="0.25">
      <c r="A9" s="99" t="s">
        <v>3</v>
      </c>
      <c r="B9" s="203">
        <v>97124</v>
      </c>
    </row>
    <row r="10" spans="1:2" ht="42" x14ac:dyDescent="0.25">
      <c r="A10" s="99" t="s">
        <v>1297</v>
      </c>
      <c r="B10" s="203"/>
    </row>
    <row r="11" spans="1:2" ht="21.95" customHeight="1" x14ac:dyDescent="0.25">
      <c r="A11" s="99" t="s">
        <v>4</v>
      </c>
      <c r="B11" s="205" t="s">
        <v>1374</v>
      </c>
    </row>
    <row r="12" spans="1:2" ht="21.95" customHeight="1" x14ac:dyDescent="0.25">
      <c r="A12" s="99" t="s">
        <v>5</v>
      </c>
      <c r="B12" s="205" t="s">
        <v>1375</v>
      </c>
    </row>
  </sheetData>
  <sheetProtection algorithmName="SHA-512" hashValue="fMm5DFvrYzhfruMVM4PJAFvIWg3vaS1pMUC+QGJybWNsi3NH5dmbpITUT3WwI8mlpiQ077hLITQBlarXrBO75g==" saltValue="zlWROiXmrugigJYFyhNKqw==" spinCount="100000" sheet="1" objects="1" scenarios="1"/>
  <mergeCells count="1">
    <mergeCell ref="A5:B5"/>
  </mergeCells>
  <pageMargins left="0.7" right="0.7" top="0.75" bottom="0.75" header="0.3" footer="0.3"/>
  <pageSetup orientation="portrait"/>
  <drawing r:id="rId1"/>
  <extLst>
    <ext xmlns:mx="http://schemas.microsoft.com/office/mac/excel/2008/main" uri="{64002731-A6B0-56B0-2670-7721B7C09600}">
      <mx:PLV Mode="0" OnePage="0" WScale="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M201"/>
  <sheetViews>
    <sheetView tabSelected="1" workbookViewId="0"/>
  </sheetViews>
  <sheetFormatPr defaultColWidth="8.85546875" defaultRowHeight="15" x14ac:dyDescent="0.25"/>
  <cols>
    <col min="1" max="1" width="24.42578125" style="1" customWidth="1"/>
    <col min="2" max="2" width="60.42578125" customWidth="1"/>
    <col min="3" max="3" width="28.28515625" customWidth="1"/>
    <col min="4" max="5" width="18.7109375" style="1" customWidth="1"/>
    <col min="6" max="6" width="22.28515625" style="1" customWidth="1"/>
    <col min="7" max="7" width="22.28515625" customWidth="1"/>
    <col min="8" max="13" width="14.42578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20" t="s">
        <v>13</v>
      </c>
      <c r="B10" s="221"/>
      <c r="C10" s="221"/>
      <c r="D10" s="236" t="s">
        <v>1161</v>
      </c>
      <c r="E10" s="237"/>
      <c r="F10" s="220" t="s">
        <v>6</v>
      </c>
      <c r="G10" s="221"/>
      <c r="H10" s="221"/>
      <c r="I10" s="221"/>
      <c r="J10" s="221"/>
      <c r="K10" s="221"/>
      <c r="L10" s="221"/>
      <c r="M10" s="222"/>
    </row>
    <row r="11" spans="1:13" ht="20.100000000000001" customHeight="1" thickBot="1" x14ac:dyDescent="0.3">
      <c r="A11" s="238" t="s">
        <v>1228</v>
      </c>
      <c r="B11" s="223" t="s">
        <v>9</v>
      </c>
      <c r="C11" s="225" t="s">
        <v>12</v>
      </c>
      <c r="D11" s="234" t="s">
        <v>11</v>
      </c>
      <c r="E11" s="227" t="s">
        <v>1160</v>
      </c>
      <c r="F11" s="229" t="s">
        <v>1162</v>
      </c>
      <c r="G11" s="227" t="s">
        <v>10</v>
      </c>
      <c r="H11" s="231" t="s">
        <v>1243</v>
      </c>
      <c r="I11" s="232"/>
      <c r="J11" s="233"/>
      <c r="K11" s="217" t="s">
        <v>1289</v>
      </c>
      <c r="L11" s="218"/>
      <c r="M11" s="219"/>
    </row>
    <row r="12" spans="1:13" ht="48" customHeight="1" thickBot="1" x14ac:dyDescent="0.3">
      <c r="A12" s="239"/>
      <c r="B12" s="224"/>
      <c r="C12" s="226"/>
      <c r="D12" s="235"/>
      <c r="E12" s="228"/>
      <c r="F12" s="230"/>
      <c r="G12" s="228"/>
      <c r="H12" s="42" t="s">
        <v>7</v>
      </c>
      <c r="I12" s="44" t="s">
        <v>1247</v>
      </c>
      <c r="J12" s="41" t="s">
        <v>8</v>
      </c>
      <c r="K12" s="43" t="s">
        <v>7</v>
      </c>
      <c r="L12" s="44" t="s">
        <v>1247</v>
      </c>
      <c r="M12" s="41" t="s">
        <v>8</v>
      </c>
    </row>
    <row r="13" spans="1:13" x14ac:dyDescent="0.25">
      <c r="A13" s="6" t="s">
        <v>1229</v>
      </c>
      <c r="B13" s="7" t="s">
        <v>1316</v>
      </c>
      <c r="C13" s="8" t="s">
        <v>1216</v>
      </c>
      <c r="D13" s="10" t="s">
        <v>1217</v>
      </c>
      <c r="E13" s="9" t="s">
        <v>1218</v>
      </c>
      <c r="F13" s="10" t="s">
        <v>1219</v>
      </c>
      <c r="G13" s="11" t="s">
        <v>1220</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1376</v>
      </c>
      <c r="B15" s="189" t="s">
        <v>1383</v>
      </c>
      <c r="C15" s="61" t="s">
        <v>1385</v>
      </c>
      <c r="D15" s="190" t="s">
        <v>1217</v>
      </c>
      <c r="E15" s="59" t="s">
        <v>1389</v>
      </c>
      <c r="F15" s="190" t="s">
        <v>1399</v>
      </c>
      <c r="G15" s="191" t="s">
        <v>1398</v>
      </c>
      <c r="H15" s="192"/>
      <c r="I15" s="193">
        <v>210.41176470588235</v>
      </c>
      <c r="J15" s="193"/>
      <c r="K15" s="192"/>
      <c r="L15" s="193">
        <v>0.57647058823529418</v>
      </c>
      <c r="M15" s="79"/>
    </row>
    <row r="16" spans="1:13" x14ac:dyDescent="0.25">
      <c r="A16" s="59" t="s">
        <v>1377</v>
      </c>
      <c r="B16" s="189" t="s">
        <v>1383</v>
      </c>
      <c r="C16" s="61" t="s">
        <v>1385</v>
      </c>
      <c r="D16" s="190" t="s">
        <v>1217</v>
      </c>
      <c r="E16" s="59" t="s">
        <v>1390</v>
      </c>
      <c r="F16" s="190" t="s">
        <v>1399</v>
      </c>
      <c r="G16" s="191" t="s">
        <v>1398</v>
      </c>
      <c r="H16" s="192"/>
      <c r="I16" s="193">
        <v>210.41176470588235</v>
      </c>
      <c r="J16" s="193"/>
      <c r="K16" s="192"/>
      <c r="L16" s="193">
        <v>0.57647058823529418</v>
      </c>
      <c r="M16" s="79"/>
    </row>
    <row r="17" spans="1:13" x14ac:dyDescent="0.25">
      <c r="A17" s="59" t="s">
        <v>1378</v>
      </c>
      <c r="B17" s="189" t="s">
        <v>1384</v>
      </c>
      <c r="C17" s="61" t="s">
        <v>1385</v>
      </c>
      <c r="D17" s="190" t="s">
        <v>1217</v>
      </c>
      <c r="E17" s="59" t="s">
        <v>1391</v>
      </c>
      <c r="F17" s="190" t="s">
        <v>1399</v>
      </c>
      <c r="G17" s="191" t="s">
        <v>1398</v>
      </c>
      <c r="H17" s="192"/>
      <c r="I17" s="193">
        <v>21.470588235294116</v>
      </c>
      <c r="J17" s="79"/>
      <c r="K17" s="192"/>
      <c r="L17" s="193">
        <v>5.8823529411764705E-2</v>
      </c>
      <c r="M17" s="79"/>
    </row>
    <row r="18" spans="1:13" x14ac:dyDescent="0.25">
      <c r="A18" s="59" t="s">
        <v>1379</v>
      </c>
      <c r="B18" s="189" t="s">
        <v>1384</v>
      </c>
      <c r="C18" s="61" t="s">
        <v>1385</v>
      </c>
      <c r="D18" s="190" t="s">
        <v>1217</v>
      </c>
      <c r="E18" s="59" t="s">
        <v>1392</v>
      </c>
      <c r="F18" s="190" t="s">
        <v>1399</v>
      </c>
      <c r="G18" s="191" t="s">
        <v>1398</v>
      </c>
      <c r="H18" s="192"/>
      <c r="I18" s="193">
        <v>21.470588235294116</v>
      </c>
      <c r="J18" s="79"/>
      <c r="K18" s="192"/>
      <c r="L18" s="193">
        <v>5.8823529411764705E-2</v>
      </c>
      <c r="M18" s="79"/>
    </row>
    <row r="19" spans="1:13" x14ac:dyDescent="0.25">
      <c r="A19" s="59" t="s">
        <v>1380</v>
      </c>
      <c r="B19" s="189" t="s">
        <v>1384</v>
      </c>
      <c r="C19" s="61" t="s">
        <v>1385</v>
      </c>
      <c r="D19" s="190" t="s">
        <v>1217</v>
      </c>
      <c r="E19" s="59" t="s">
        <v>1393</v>
      </c>
      <c r="F19" s="190" t="s">
        <v>1399</v>
      </c>
      <c r="G19" s="191" t="s">
        <v>1398</v>
      </c>
      <c r="H19" s="192"/>
      <c r="I19" s="193">
        <v>21.470588235294116</v>
      </c>
      <c r="J19" s="79"/>
      <c r="K19" s="192"/>
      <c r="L19" s="193">
        <v>5.8823529411764705E-2</v>
      </c>
      <c r="M19" s="79"/>
    </row>
    <row r="20" spans="1:13" x14ac:dyDescent="0.25">
      <c r="A20" s="59" t="s">
        <v>1381</v>
      </c>
      <c r="B20" s="189" t="s">
        <v>1403</v>
      </c>
      <c r="C20" s="61" t="s">
        <v>1385</v>
      </c>
      <c r="D20" s="190" t="s">
        <v>1217</v>
      </c>
      <c r="E20" s="59" t="s">
        <v>1394</v>
      </c>
      <c r="F20" s="190" t="s">
        <v>1400</v>
      </c>
      <c r="G20" s="191" t="s">
        <v>1401</v>
      </c>
      <c r="H20" s="192"/>
      <c r="I20" s="193">
        <f>7434/1000</f>
        <v>7.4340000000000002</v>
      </c>
      <c r="J20" s="193"/>
      <c r="K20" s="192"/>
      <c r="L20" s="193">
        <f>371.7/1000</f>
        <v>0.37169999999999997</v>
      </c>
      <c r="M20" s="79"/>
    </row>
    <row r="21" spans="1:13" x14ac:dyDescent="0.25">
      <c r="A21" s="59" t="s">
        <v>1382</v>
      </c>
      <c r="B21" s="189" t="s">
        <v>1404</v>
      </c>
      <c r="C21" s="61" t="s">
        <v>1385</v>
      </c>
      <c r="D21" s="190" t="s">
        <v>1217</v>
      </c>
      <c r="E21" s="59" t="s">
        <v>1395</v>
      </c>
      <c r="F21" s="190" t="s">
        <v>1400</v>
      </c>
      <c r="G21" s="191" t="s">
        <v>1401</v>
      </c>
      <c r="H21" s="192"/>
      <c r="I21" s="193">
        <f>13800/1000</f>
        <v>13.8</v>
      </c>
      <c r="J21" s="193"/>
      <c r="K21" s="192"/>
      <c r="L21" s="193">
        <f>690/1000</f>
        <v>0.69</v>
      </c>
      <c r="M21" s="79"/>
    </row>
    <row r="22" spans="1:13" x14ac:dyDescent="0.25">
      <c r="A22" s="59" t="s">
        <v>1409</v>
      </c>
      <c r="B22" s="189" t="s">
        <v>1405</v>
      </c>
      <c r="C22" s="61" t="s">
        <v>1385</v>
      </c>
      <c r="D22" s="190" t="s">
        <v>1217</v>
      </c>
      <c r="E22" s="59" t="s">
        <v>1396</v>
      </c>
      <c r="F22" s="190" t="s">
        <v>1400</v>
      </c>
      <c r="G22" s="191" t="s">
        <v>1401</v>
      </c>
      <c r="H22" s="192"/>
      <c r="I22" s="193">
        <f>1230/1000</f>
        <v>1.23</v>
      </c>
      <c r="J22" s="193"/>
      <c r="K22" s="192"/>
      <c r="L22" s="193">
        <f>62/1000</f>
        <v>6.2E-2</v>
      </c>
      <c r="M22" s="79"/>
    </row>
    <row r="23" spans="1:13" x14ac:dyDescent="0.25">
      <c r="A23" s="59" t="s">
        <v>1386</v>
      </c>
      <c r="B23" s="189" t="s">
        <v>1387</v>
      </c>
      <c r="C23" s="61" t="s">
        <v>1385</v>
      </c>
      <c r="D23" s="190" t="s">
        <v>1388</v>
      </c>
      <c r="E23" s="59" t="s">
        <v>1397</v>
      </c>
      <c r="F23" s="190" t="s">
        <v>1414</v>
      </c>
      <c r="G23" s="191" t="s">
        <v>1402</v>
      </c>
      <c r="H23" s="192"/>
      <c r="I23" s="193">
        <v>13177.2</v>
      </c>
      <c r="J23" s="79"/>
      <c r="K23" s="192"/>
      <c r="L23" s="193">
        <v>105.41760000000001</v>
      </c>
      <c r="M23" s="79"/>
    </row>
    <row r="24" spans="1:13" x14ac:dyDescent="0.25">
      <c r="A24" s="59"/>
      <c r="B24" s="189"/>
      <c r="C24" s="61"/>
      <c r="D24" s="190"/>
      <c r="E24" s="79"/>
      <c r="F24" s="190"/>
      <c r="G24" s="191"/>
      <c r="H24" s="192"/>
      <c r="I24" s="193"/>
      <c r="J24" s="79"/>
      <c r="K24" s="192"/>
      <c r="L24" s="193"/>
      <c r="M24" s="79"/>
    </row>
    <row r="25" spans="1:13" x14ac:dyDescent="0.25">
      <c r="A25" s="59"/>
      <c r="B25" s="189"/>
      <c r="C25" s="61"/>
      <c r="D25" s="190"/>
      <c r="E25" s="79"/>
      <c r="F25" s="190"/>
      <c r="G25" s="191"/>
      <c r="H25" s="192"/>
      <c r="I25" s="193"/>
      <c r="J25" s="79"/>
      <c r="K25" s="192"/>
      <c r="L25" s="193"/>
      <c r="M25" s="79"/>
    </row>
    <row r="26" spans="1:13" x14ac:dyDescent="0.25">
      <c r="A26" s="59"/>
      <c r="B26" s="189"/>
      <c r="C26" s="61"/>
      <c r="D26" s="190"/>
      <c r="E26" s="79"/>
      <c r="F26" s="190"/>
      <c r="G26" s="191"/>
      <c r="H26" s="192"/>
      <c r="I26" s="193"/>
      <c r="J26" s="79"/>
      <c r="K26" s="192"/>
      <c r="L26" s="193"/>
      <c r="M26" s="79"/>
    </row>
    <row r="27" spans="1:13" x14ac:dyDescent="0.25">
      <c r="A27" s="59"/>
      <c r="B27" s="189"/>
      <c r="C27" s="61"/>
      <c r="D27" s="190"/>
      <c r="E27" s="79"/>
      <c r="F27" s="190"/>
      <c r="G27" s="191"/>
      <c r="H27" s="192"/>
      <c r="I27" s="193"/>
      <c r="J27" s="79"/>
      <c r="K27" s="192"/>
      <c r="L27" s="193"/>
      <c r="M27" s="79"/>
    </row>
    <row r="28" spans="1:13" x14ac:dyDescent="0.25">
      <c r="A28" s="59"/>
      <c r="B28" s="189"/>
      <c r="C28" s="61"/>
      <c r="D28" s="190"/>
      <c r="E28" s="79"/>
      <c r="F28" s="190"/>
      <c r="G28" s="191"/>
      <c r="H28" s="192"/>
      <c r="I28" s="193"/>
      <c r="J28" s="79"/>
      <c r="K28" s="192"/>
      <c r="L28" s="193"/>
      <c r="M28" s="79"/>
    </row>
    <row r="29" spans="1:13" x14ac:dyDescent="0.25">
      <c r="A29" s="59"/>
      <c r="B29" s="189"/>
      <c r="C29" s="61"/>
      <c r="D29" s="190"/>
      <c r="E29" s="79"/>
      <c r="F29" s="190"/>
      <c r="G29" s="191"/>
      <c r="H29" s="192"/>
      <c r="I29" s="193"/>
      <c r="J29" s="79"/>
      <c r="K29" s="192"/>
      <c r="L29" s="193"/>
      <c r="M29" s="79"/>
    </row>
    <row r="30" spans="1:13" x14ac:dyDescent="0.25">
      <c r="A30" s="59"/>
      <c r="B30" s="189"/>
      <c r="C30" s="61"/>
      <c r="D30" s="190"/>
      <c r="E30" s="79"/>
      <c r="F30" s="190"/>
      <c r="G30" s="191"/>
      <c r="H30" s="192"/>
      <c r="I30" s="193"/>
      <c r="J30" s="79"/>
      <c r="K30" s="192"/>
      <c r="L30" s="193"/>
      <c r="M30" s="79"/>
    </row>
    <row r="31" spans="1:13" x14ac:dyDescent="0.25">
      <c r="A31" s="59"/>
      <c r="B31" s="189"/>
      <c r="C31" s="61"/>
      <c r="D31" s="190"/>
      <c r="E31" s="79"/>
      <c r="F31" s="190"/>
      <c r="G31" s="191"/>
      <c r="H31" s="192"/>
      <c r="I31" s="193"/>
      <c r="J31" s="79"/>
      <c r="K31" s="192"/>
      <c r="L31" s="193"/>
      <c r="M31" s="79"/>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algorithmName="SHA-512" hashValue="TSNTBqAk3YEKHJug3XcQnfv4xNZeAMYs5t/ISi54UMkicm3Zpl0p/p74eTitDbKwJyrysrFHV8U3CtxwjEyq8g==" saltValue="YYJBLX1DoHqIcoZeP3pikA=="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drawing r:id="rId1"/>
  <extLst>
    <ext xmlns:mx="http://schemas.microsoft.com/office/mac/excel/2008/main" uri="{64002731-A6B0-56B0-2670-7721B7C09600}">
      <mx:PLV Mode="0" OnePage="0" WScale="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C000"/>
  </sheetPr>
  <dimension ref="A1:O503"/>
  <sheetViews>
    <sheetView workbookViewId="0">
      <pane ySplit="14" topLeftCell="A15" activePane="bottomLeft" state="frozen"/>
      <selection pane="bottomLeft" activeCell="A15" sqref="A15:XFD15"/>
    </sheetView>
  </sheetViews>
  <sheetFormatPr defaultColWidth="8.85546875"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42578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40" t="s">
        <v>1284</v>
      </c>
      <c r="K9" s="241"/>
      <c r="L9" s="241"/>
      <c r="M9" s="241"/>
      <c r="N9" s="241"/>
      <c r="O9" s="242"/>
    </row>
    <row r="10" spans="1:15" ht="21.75" thickBot="1" x14ac:dyDescent="0.3">
      <c r="A10" s="255" t="s">
        <v>1240</v>
      </c>
      <c r="B10" s="261" t="s">
        <v>1157</v>
      </c>
      <c r="C10" s="225"/>
      <c r="D10" s="262"/>
      <c r="E10" s="258" t="s">
        <v>1295</v>
      </c>
      <c r="F10" s="243" t="s">
        <v>1292</v>
      </c>
      <c r="G10" s="244"/>
      <c r="H10" s="244"/>
      <c r="I10" s="245"/>
      <c r="J10" s="271" t="s">
        <v>1285</v>
      </c>
      <c r="K10" s="272"/>
      <c r="L10" s="273"/>
      <c r="M10" s="277" t="s">
        <v>1288</v>
      </c>
      <c r="N10" s="278"/>
      <c r="O10" s="279"/>
    </row>
    <row r="11" spans="1:15" ht="19.5" thickBot="1" x14ac:dyDescent="0.3">
      <c r="A11" s="256"/>
      <c r="B11" s="263"/>
      <c r="C11" s="226"/>
      <c r="D11" s="264"/>
      <c r="E11" s="259"/>
      <c r="F11" s="265" t="s">
        <v>1293</v>
      </c>
      <c r="G11" s="266"/>
      <c r="H11" s="267" t="s">
        <v>1164</v>
      </c>
      <c r="I11" s="269" t="s">
        <v>1163</v>
      </c>
      <c r="J11" s="274"/>
      <c r="K11" s="275"/>
      <c r="L11" s="276"/>
      <c r="M11" s="280"/>
      <c r="N11" s="281"/>
      <c r="O11" s="282"/>
    </row>
    <row r="12" spans="1:15" ht="20.100000000000001" customHeight="1" thickBot="1" x14ac:dyDescent="0.3">
      <c r="A12" s="257"/>
      <c r="B12" s="4" t="s">
        <v>14</v>
      </c>
      <c r="C12" s="28" t="s">
        <v>1175</v>
      </c>
      <c r="D12" s="20" t="s">
        <v>1239</v>
      </c>
      <c r="E12" s="260"/>
      <c r="F12" s="97" t="s">
        <v>1286</v>
      </c>
      <c r="G12" s="98" t="s">
        <v>1287</v>
      </c>
      <c r="H12" s="268"/>
      <c r="I12" s="270"/>
      <c r="J12" s="47" t="s">
        <v>7</v>
      </c>
      <c r="K12" s="45" t="s">
        <v>1246</v>
      </c>
      <c r="L12" s="48" t="s">
        <v>8</v>
      </c>
      <c r="M12" s="51" t="s">
        <v>7</v>
      </c>
      <c r="N12" s="45" t="s">
        <v>1246</v>
      </c>
      <c r="O12" s="41" t="s">
        <v>8</v>
      </c>
    </row>
    <row r="13" spans="1:15" ht="15.75" customHeight="1" x14ac:dyDescent="0.25">
      <c r="A13" s="54" t="s">
        <v>1229</v>
      </c>
      <c r="B13" s="55" t="s">
        <v>62</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1221</v>
      </c>
      <c r="I13" s="69" t="s">
        <v>1290</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1229</v>
      </c>
      <c r="B14" s="57" t="s">
        <v>84</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1221</v>
      </c>
      <c r="I14" s="69" t="s">
        <v>1222</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1376</v>
      </c>
      <c r="B16" s="60" t="s">
        <v>102</v>
      </c>
      <c r="C16" s="61" t="s">
        <v>103</v>
      </c>
      <c r="D16" s="68">
        <f>IFERROR(IF(OR($B16="",$B16="No CAS"),INDEX('DEQ Pollutant List'!$A$7:$A$614,MATCH($C16,'DEQ Pollutant List'!$C$7:$C$614,0)),INDEX('DEQ Pollutant List'!$A$7:$A$614,MATCH($B16,'DEQ Pollutant List'!$B$7:$B$614,0))),"")</f>
        <v>46</v>
      </c>
      <c r="E16" s="76">
        <v>0</v>
      </c>
      <c r="F16" s="77">
        <v>5.7999999999999996E-3</v>
      </c>
      <c r="G16" s="78">
        <v>5.7999999999999996E-3</v>
      </c>
      <c r="H16" s="79" t="s">
        <v>1407</v>
      </c>
      <c r="I16" s="80" t="s">
        <v>1408</v>
      </c>
      <c r="J16" s="77"/>
      <c r="K16" s="81">
        <f>'2. Emissions Units &amp; Activities'!$I$15*F16</f>
        <v>1.2203882352941176</v>
      </c>
      <c r="L16" s="79"/>
      <c r="M16" s="77"/>
      <c r="N16" s="81">
        <f>'2. Emissions Units &amp; Activities'!$L$15*G16</f>
        <v>3.3435294117647061E-3</v>
      </c>
      <c r="O16" s="79"/>
    </row>
    <row r="17" spans="1:15" x14ac:dyDescent="0.25">
      <c r="A17" s="59" t="s">
        <v>1376</v>
      </c>
      <c r="B17" s="60" t="s">
        <v>482</v>
      </c>
      <c r="C17" s="61" t="s">
        <v>483</v>
      </c>
      <c r="D17" s="68">
        <f>IFERROR(IF(OR($B17="",$B17="No CAS"),INDEX('DEQ Pollutant List'!$A$7:$A$614,MATCH($C17,'DEQ Pollutant List'!$C$7:$C$614,0)),INDEX('DEQ Pollutant List'!$A$7:$A$614,MATCH($B17,'DEQ Pollutant List'!$B$7:$B$614,0))),"")</f>
        <v>250</v>
      </c>
      <c r="E17" s="76">
        <v>0</v>
      </c>
      <c r="F17" s="77">
        <v>1.23E-2</v>
      </c>
      <c r="G17" s="78">
        <v>1.23E-2</v>
      </c>
      <c r="H17" s="79" t="s">
        <v>1407</v>
      </c>
      <c r="I17" s="80" t="s">
        <v>1408</v>
      </c>
      <c r="J17" s="77"/>
      <c r="K17" s="81">
        <f>'2. Emissions Units &amp; Activities'!$I$15*F17</f>
        <v>2.5880647058823527</v>
      </c>
      <c r="L17" s="79"/>
      <c r="M17" s="77"/>
      <c r="N17" s="81">
        <f>'2. Emissions Units &amp; Activities'!$L$15*G17</f>
        <v>7.0905882352941185E-3</v>
      </c>
      <c r="O17" s="79"/>
    </row>
    <row r="18" spans="1:15" x14ac:dyDescent="0.25">
      <c r="A18" s="59" t="s">
        <v>1376</v>
      </c>
      <c r="B18" s="60"/>
      <c r="C18" s="61" t="s">
        <v>1173</v>
      </c>
      <c r="D18" s="68">
        <f>IFERROR(IF(OR($B18="",$B18="No CAS"),INDEX('DEQ Pollutant List'!$A$7:$A$614,MATCH($C18,'DEQ Pollutant List'!$C$7:$C$614,0)),INDEX('DEQ Pollutant List'!$A$7:$A$614,MATCH($B18,'DEQ Pollutant List'!$B$7:$B$614,0))),"")</f>
        <v>401</v>
      </c>
      <c r="E18" s="76">
        <v>0</v>
      </c>
      <c r="F18" s="77">
        <v>1E-4</v>
      </c>
      <c r="G18" s="78">
        <v>1E-4</v>
      </c>
      <c r="H18" s="79" t="s">
        <v>1407</v>
      </c>
      <c r="I18" s="80" t="s">
        <v>1408</v>
      </c>
      <c r="J18" s="77"/>
      <c r="K18" s="81">
        <f>'2. Emissions Units &amp; Activities'!$I$15*F18</f>
        <v>2.1041176470588237E-2</v>
      </c>
      <c r="L18" s="79"/>
      <c r="M18" s="77"/>
      <c r="N18" s="81">
        <f>'2. Emissions Units &amp; Activities'!$L$15*G18</f>
        <v>5.764705882352942E-5</v>
      </c>
      <c r="O18" s="79"/>
    </row>
    <row r="19" spans="1:15" x14ac:dyDescent="0.25">
      <c r="A19" s="59" t="s">
        <v>1376</v>
      </c>
      <c r="B19" s="60" t="s">
        <v>633</v>
      </c>
      <c r="C19" s="61" t="s">
        <v>634</v>
      </c>
      <c r="D19" s="68">
        <f>IFERROR(IF(OR($B19="",$B19="No CAS"),INDEX('DEQ Pollutant List'!$A$7:$A$614,MATCH($C19,'DEQ Pollutant List'!$C$7:$C$614,0)),INDEX('DEQ Pollutant List'!$A$7:$A$614,MATCH($B19,'DEQ Pollutant List'!$B$7:$B$614,0))),"")</f>
        <v>428</v>
      </c>
      <c r="E19" s="76">
        <v>0</v>
      </c>
      <c r="F19" s="77">
        <v>2.9999999999999997E-4</v>
      </c>
      <c r="G19" s="78">
        <v>2.9999999999999997E-4</v>
      </c>
      <c r="H19" s="79" t="s">
        <v>1407</v>
      </c>
      <c r="I19" s="80" t="s">
        <v>1408</v>
      </c>
      <c r="J19" s="77"/>
      <c r="K19" s="81">
        <f>'2. Emissions Units &amp; Activities'!$I$15*F19</f>
        <v>6.3123529411764703E-2</v>
      </c>
      <c r="L19" s="79"/>
      <c r="M19" s="77"/>
      <c r="N19" s="81">
        <f>'2. Emissions Units &amp; Activities'!$L$15*G19</f>
        <v>1.7294117647058825E-4</v>
      </c>
      <c r="O19" s="79"/>
    </row>
    <row r="20" spans="1:15" x14ac:dyDescent="0.25">
      <c r="A20" s="59" t="s">
        <v>1376</v>
      </c>
      <c r="B20" s="60" t="s">
        <v>16</v>
      </c>
      <c r="C20" s="61" t="s">
        <v>17</v>
      </c>
      <c r="D20" s="68">
        <f>IFERROR(IF(OR($B20="",$B20="No CAS"),INDEX('DEQ Pollutant List'!$A$7:$A$614,MATCH($C20,'DEQ Pollutant List'!$C$7:$C$614,0)),INDEX('DEQ Pollutant List'!$A$7:$A$614,MATCH($B20,'DEQ Pollutant List'!$B$7:$B$614,0))),"")</f>
        <v>1</v>
      </c>
      <c r="E20" s="76">
        <v>0</v>
      </c>
      <c r="F20" s="77">
        <v>3.0999999999999999E-3</v>
      </c>
      <c r="G20" s="78">
        <v>3.0999999999999999E-3</v>
      </c>
      <c r="H20" s="79" t="s">
        <v>1407</v>
      </c>
      <c r="I20" s="80" t="s">
        <v>1408</v>
      </c>
      <c r="J20" s="77"/>
      <c r="K20" s="81">
        <f>'2. Emissions Units &amp; Activities'!$I$15*F20</f>
        <v>0.65227647058823524</v>
      </c>
      <c r="L20" s="79"/>
      <c r="M20" s="77"/>
      <c r="N20" s="81">
        <f>'2. Emissions Units &amp; Activities'!$L$15*G20</f>
        <v>1.787058823529412E-3</v>
      </c>
      <c r="O20" s="79"/>
    </row>
    <row r="21" spans="1:15" x14ac:dyDescent="0.25">
      <c r="A21" s="59" t="s">
        <v>1376</v>
      </c>
      <c r="B21" s="60" t="s">
        <v>26</v>
      </c>
      <c r="C21" s="61" t="s">
        <v>27</v>
      </c>
      <c r="D21" s="68">
        <f>IFERROR(IF(OR($B21="",$B21="No CAS"),INDEX('DEQ Pollutant List'!$A$7:$A$614,MATCH($C21,'DEQ Pollutant List'!$C$7:$C$614,0)),INDEX('DEQ Pollutant List'!$A$7:$A$614,MATCH($B21,'DEQ Pollutant List'!$B$7:$B$614,0))),"")</f>
        <v>5</v>
      </c>
      <c r="E21" s="76">
        <v>0</v>
      </c>
      <c r="F21" s="77">
        <v>2.7000000000000001E-3</v>
      </c>
      <c r="G21" s="78">
        <v>2.7000000000000001E-3</v>
      </c>
      <c r="H21" s="79" t="s">
        <v>1407</v>
      </c>
      <c r="I21" s="80" t="s">
        <v>1408</v>
      </c>
      <c r="J21" s="77"/>
      <c r="K21" s="81">
        <f>'2. Emissions Units &amp; Activities'!$I$15*F21</f>
        <v>0.56811176470588232</v>
      </c>
      <c r="L21" s="79"/>
      <c r="M21" s="77"/>
      <c r="N21" s="81">
        <f>'2. Emissions Units &amp; Activities'!$L$15*G21</f>
        <v>1.5564705882352944E-3</v>
      </c>
      <c r="O21" s="79"/>
    </row>
    <row r="22" spans="1:15" x14ac:dyDescent="0.25">
      <c r="A22" s="59" t="s">
        <v>1376</v>
      </c>
      <c r="B22" s="60" t="s">
        <v>64</v>
      </c>
      <c r="C22" s="61" t="s">
        <v>65</v>
      </c>
      <c r="D22" s="68">
        <f>IFERROR(IF(OR($B22="",$B22="No CAS"),INDEX('DEQ Pollutant List'!$A$7:$A$614,MATCH($C22,'DEQ Pollutant List'!$C$7:$C$614,0)),INDEX('DEQ Pollutant List'!$A$7:$A$614,MATCH($B22,'DEQ Pollutant List'!$B$7:$B$614,0))),"")</f>
        <v>26</v>
      </c>
      <c r="E22" s="76">
        <v>0</v>
      </c>
      <c r="F22" s="77">
        <v>3.2</v>
      </c>
      <c r="G22" s="78">
        <v>3.2</v>
      </c>
      <c r="H22" s="79" t="s">
        <v>1407</v>
      </c>
      <c r="I22" s="80" t="s">
        <v>1408</v>
      </c>
      <c r="J22" s="77"/>
      <c r="K22" s="81">
        <f>'2. Emissions Units &amp; Activities'!$I$15*F22</f>
        <v>673.31764705882358</v>
      </c>
      <c r="L22" s="79"/>
      <c r="M22" s="77"/>
      <c r="N22" s="81">
        <f>'2. Emissions Units &amp; Activities'!$L$15*G22</f>
        <v>1.8447058823529414</v>
      </c>
      <c r="O22" s="79"/>
    </row>
    <row r="23" spans="1:15" x14ac:dyDescent="0.25">
      <c r="A23" s="59" t="s">
        <v>1376</v>
      </c>
      <c r="B23" s="60" t="s">
        <v>84</v>
      </c>
      <c r="C23" s="61" t="s">
        <v>85</v>
      </c>
      <c r="D23" s="68">
        <f>IFERROR(IF(OR($B23="",$B23="No CAS"),INDEX('DEQ Pollutant List'!$A$7:$A$614,MATCH($C23,'DEQ Pollutant List'!$C$7:$C$614,0)),INDEX('DEQ Pollutant List'!$A$7:$A$614,MATCH($B23,'DEQ Pollutant List'!$B$7:$B$614,0))),"")</f>
        <v>37</v>
      </c>
      <c r="E23" s="76">
        <v>0</v>
      </c>
      <c r="F23" s="77">
        <v>2.0000000000000001E-4</v>
      </c>
      <c r="G23" s="78">
        <v>2.0000000000000001E-4</v>
      </c>
      <c r="H23" s="79" t="s">
        <v>1407</v>
      </c>
      <c r="I23" s="80" t="s">
        <v>1408</v>
      </c>
      <c r="J23" s="77"/>
      <c r="K23" s="81">
        <f>'2. Emissions Units &amp; Activities'!$I$15*F23</f>
        <v>4.2082352941176474E-2</v>
      </c>
      <c r="L23" s="79"/>
      <c r="M23" s="77"/>
      <c r="N23" s="81">
        <f>'2. Emissions Units &amp; Activities'!$L$15*G23</f>
        <v>1.1529411764705884E-4</v>
      </c>
      <c r="O23" s="79"/>
    </row>
    <row r="24" spans="1:15" x14ac:dyDescent="0.25">
      <c r="A24" s="59" t="s">
        <v>1376</v>
      </c>
      <c r="B24" s="60" t="s">
        <v>100</v>
      </c>
      <c r="C24" s="61" t="s">
        <v>101</v>
      </c>
      <c r="D24" s="68">
        <f>IFERROR(IF(OR($B24="",$B24="No CAS"),INDEX('DEQ Pollutant List'!$A$7:$A$614,MATCH($C24,'DEQ Pollutant List'!$C$7:$C$614,0)),INDEX('DEQ Pollutant List'!$A$7:$A$614,MATCH($B24,'DEQ Pollutant List'!$B$7:$B$614,0))),"")</f>
        <v>45</v>
      </c>
      <c r="E24" s="76">
        <v>0</v>
      </c>
      <c r="F24" s="77">
        <v>4.4000000000000003E-3</v>
      </c>
      <c r="G24" s="78">
        <v>4.4000000000000003E-3</v>
      </c>
      <c r="H24" s="79" t="s">
        <v>1407</v>
      </c>
      <c r="I24" s="80" t="s">
        <v>1408</v>
      </c>
      <c r="J24" s="77"/>
      <c r="K24" s="81">
        <f>'2. Emissions Units &amp; Activities'!$I$15*F24</f>
        <v>0.92581176470588233</v>
      </c>
      <c r="L24" s="79"/>
      <c r="M24" s="77"/>
      <c r="N24" s="81">
        <f>'2. Emissions Units &amp; Activities'!$L$15*G24</f>
        <v>2.5364705882352945E-3</v>
      </c>
      <c r="O24" s="79"/>
    </row>
    <row r="25" spans="1:15" x14ac:dyDescent="0.25">
      <c r="A25" s="59" t="s">
        <v>1376</v>
      </c>
      <c r="B25" s="60" t="s">
        <v>118</v>
      </c>
      <c r="C25" s="61" t="s">
        <v>119</v>
      </c>
      <c r="D25" s="68">
        <f>IFERROR(IF(OR($B25="",$B25="No CAS"),INDEX('DEQ Pollutant List'!$A$7:$A$614,MATCH($C25,'DEQ Pollutant List'!$C$7:$C$614,0)),INDEX('DEQ Pollutant List'!$A$7:$A$614,MATCH($B25,'DEQ Pollutant List'!$B$7:$B$614,0))),"")</f>
        <v>58</v>
      </c>
      <c r="E25" s="76">
        <v>0</v>
      </c>
      <c r="F25" s="77">
        <v>1.2E-5</v>
      </c>
      <c r="G25" s="78">
        <v>1.2E-5</v>
      </c>
      <c r="H25" s="79" t="s">
        <v>1407</v>
      </c>
      <c r="I25" s="80" t="s">
        <v>1408</v>
      </c>
      <c r="J25" s="77"/>
      <c r="K25" s="81">
        <f>'2. Emissions Units &amp; Activities'!$I$15*F25</f>
        <v>2.5249411764705883E-3</v>
      </c>
      <c r="L25" s="79"/>
      <c r="M25" s="77"/>
      <c r="N25" s="81">
        <f>'2. Emissions Units &amp; Activities'!$L$15*G25</f>
        <v>6.9176470588235302E-6</v>
      </c>
      <c r="O25" s="79"/>
    </row>
    <row r="26" spans="1:15" x14ac:dyDescent="0.25">
      <c r="A26" s="59" t="s">
        <v>1376</v>
      </c>
      <c r="B26" s="60" t="s">
        <v>168</v>
      </c>
      <c r="C26" s="61" t="s">
        <v>169</v>
      </c>
      <c r="D26" s="68">
        <f>IFERROR(IF(OR($B26="",$B26="No CAS"),INDEX('DEQ Pollutant List'!$A$7:$A$614,MATCH($C26,'DEQ Pollutant List'!$C$7:$C$614,0)),INDEX('DEQ Pollutant List'!$A$7:$A$614,MATCH($B26,'DEQ Pollutant List'!$B$7:$B$614,0))),"")</f>
        <v>83</v>
      </c>
      <c r="E26" s="76">
        <v>0</v>
      </c>
      <c r="F26" s="77">
        <v>1.1000000000000001E-3</v>
      </c>
      <c r="G26" s="78">
        <v>1.1000000000000001E-3</v>
      </c>
      <c r="H26" s="79" t="s">
        <v>1407</v>
      </c>
      <c r="I26" s="80" t="s">
        <v>1408</v>
      </c>
      <c r="J26" s="77"/>
      <c r="K26" s="81">
        <f>'2. Emissions Units &amp; Activities'!$I$15*F26</f>
        <v>0.23145294117647058</v>
      </c>
      <c r="L26" s="79"/>
      <c r="M26" s="77"/>
      <c r="N26" s="81">
        <f>'2. Emissions Units &amp; Activities'!$L$15*G26</f>
        <v>6.3411764705882364E-4</v>
      </c>
      <c r="O26" s="79"/>
    </row>
    <row r="27" spans="1:15" x14ac:dyDescent="0.25">
      <c r="A27" s="59" t="s">
        <v>1376</v>
      </c>
      <c r="B27" s="60" t="s">
        <v>251</v>
      </c>
      <c r="C27" s="61" t="s">
        <v>1302</v>
      </c>
      <c r="D27" s="68">
        <f>IFERROR(IF(OR($B27="",$B27="No CAS"),INDEX('DEQ Pollutant List'!$A$7:$A$614,MATCH($C27,'DEQ Pollutant List'!$C$7:$C$614,0)),INDEX('DEQ Pollutant List'!$A$7:$A$614,MATCH($B27,'DEQ Pollutant List'!$B$7:$B$614,0))),"")</f>
        <v>136</v>
      </c>
      <c r="E27" s="76">
        <v>0</v>
      </c>
      <c r="F27" s="77">
        <v>1.4E-3</v>
      </c>
      <c r="G27" s="78">
        <v>1.4E-3</v>
      </c>
      <c r="H27" s="79" t="s">
        <v>1407</v>
      </c>
      <c r="I27" s="80" t="s">
        <v>1408</v>
      </c>
      <c r="J27" s="77"/>
      <c r="K27" s="81">
        <f>'2. Emissions Units &amp; Activities'!$I$15*F27</f>
        <v>0.29457647058823527</v>
      </c>
      <c r="L27" s="79"/>
      <c r="M27" s="77"/>
      <c r="N27" s="81">
        <f>'2. Emissions Units &amp; Activities'!$L$15*G27</f>
        <v>8.070588235294118E-4</v>
      </c>
      <c r="O27" s="79"/>
    </row>
    <row r="28" spans="1:15" x14ac:dyDescent="0.25">
      <c r="A28" s="59" t="s">
        <v>1376</v>
      </c>
      <c r="B28" s="60" t="s">
        <v>256</v>
      </c>
      <c r="C28" s="61" t="s">
        <v>257</v>
      </c>
      <c r="D28" s="68">
        <f>IFERROR(IF(OR($B28="",$B28="No CAS"),INDEX('DEQ Pollutant List'!$A$7:$A$614,MATCH($C28,'DEQ Pollutant List'!$C$7:$C$614,0)),INDEX('DEQ Pollutant List'!$A$7:$A$614,MATCH($B28,'DEQ Pollutant List'!$B$7:$B$614,0))),"")</f>
        <v>146</v>
      </c>
      <c r="E28" s="76">
        <v>0</v>
      </c>
      <c r="F28" s="77">
        <v>8.3999999999999995E-5</v>
      </c>
      <c r="G28" s="78">
        <v>8.3999999999999995E-5</v>
      </c>
      <c r="H28" s="79" t="s">
        <v>1407</v>
      </c>
      <c r="I28" s="80" t="s">
        <v>1408</v>
      </c>
      <c r="J28" s="77"/>
      <c r="K28" s="81">
        <f>'2. Emissions Units &amp; Activities'!$I$15*F28</f>
        <v>1.7674588235294116E-2</v>
      </c>
      <c r="L28" s="79"/>
      <c r="M28" s="77"/>
      <c r="N28" s="81">
        <f>'2. Emissions Units &amp; Activities'!$L$15*G28</f>
        <v>4.8423529411764705E-5</v>
      </c>
      <c r="O28" s="79"/>
    </row>
    <row r="29" spans="1:15" x14ac:dyDescent="0.25">
      <c r="A29" s="59" t="s">
        <v>1376</v>
      </c>
      <c r="B29" s="60" t="s">
        <v>259</v>
      </c>
      <c r="C29" s="61" t="s">
        <v>260</v>
      </c>
      <c r="D29" s="68">
        <f>IFERROR(IF(OR($B29="",$B29="No CAS"),INDEX('DEQ Pollutant List'!$A$7:$A$614,MATCH($C29,'DEQ Pollutant List'!$C$7:$C$614,0)),INDEX('DEQ Pollutant List'!$A$7:$A$614,MATCH($B29,'DEQ Pollutant List'!$B$7:$B$614,0))),"")</f>
        <v>149</v>
      </c>
      <c r="E29" s="76">
        <v>0</v>
      </c>
      <c r="F29" s="77">
        <v>8.4999999999999995E-4</v>
      </c>
      <c r="G29" s="78">
        <v>8.4999999999999995E-4</v>
      </c>
      <c r="H29" s="79" t="s">
        <v>1407</v>
      </c>
      <c r="I29" s="80" t="s">
        <v>1408</v>
      </c>
      <c r="J29" s="77"/>
      <c r="K29" s="81">
        <f>'2. Emissions Units &amp; Activities'!$I$15*F29</f>
        <v>0.17884999999999998</v>
      </c>
      <c r="L29" s="79"/>
      <c r="M29" s="77"/>
      <c r="N29" s="81">
        <f>'2. Emissions Units &amp; Activities'!$L$15*G29</f>
        <v>4.8999999999999998E-4</v>
      </c>
      <c r="O29" s="79"/>
    </row>
    <row r="30" spans="1:15" x14ac:dyDescent="0.25">
      <c r="A30" s="59" t="s">
        <v>1376</v>
      </c>
      <c r="B30" s="60" t="s">
        <v>445</v>
      </c>
      <c r="C30" s="61" t="s">
        <v>1406</v>
      </c>
      <c r="D30" s="68">
        <f>IFERROR(IF(OR($B30="",$B30="No CAS"),INDEX('DEQ Pollutant List'!$A$7:$A$614,MATCH($C30,'DEQ Pollutant List'!$C$7:$C$614,0)),INDEX('DEQ Pollutant List'!$A$7:$A$614,MATCH($B30,'DEQ Pollutant List'!$B$7:$B$614,0))),"")</f>
        <v>229</v>
      </c>
      <c r="E30" s="76">
        <v>0</v>
      </c>
      <c r="F30" s="77">
        <v>6.8999999999999999E-3</v>
      </c>
      <c r="G30" s="78">
        <v>6.8999999999999999E-3</v>
      </c>
      <c r="H30" s="79" t="s">
        <v>1407</v>
      </c>
      <c r="I30" s="80" t="s">
        <v>1408</v>
      </c>
      <c r="J30" s="77"/>
      <c r="K30" s="81">
        <f>'2. Emissions Units &amp; Activities'!$I$15*F30</f>
        <v>1.4518411764705881</v>
      </c>
      <c r="L30" s="79"/>
      <c r="M30" s="77"/>
      <c r="N30" s="81">
        <f>'2. Emissions Units &amp; Activities'!$L$15*G30</f>
        <v>3.9776470588235302E-3</v>
      </c>
      <c r="O30" s="79"/>
    </row>
    <row r="31" spans="1:15" x14ac:dyDescent="0.25">
      <c r="A31" s="59" t="s">
        <v>1376</v>
      </c>
      <c r="B31" s="60" t="s">
        <v>525</v>
      </c>
      <c r="C31" s="61" t="s">
        <v>526</v>
      </c>
      <c r="D31" s="68">
        <f>IFERROR(IF(OR($B31="",$B31="No CAS"),INDEX('DEQ Pollutant List'!$A$7:$A$614,MATCH($C31,'DEQ Pollutant List'!$C$7:$C$614,0)),INDEX('DEQ Pollutant List'!$A$7:$A$614,MATCH($B31,'DEQ Pollutant List'!$B$7:$B$614,0))),"")</f>
        <v>289</v>
      </c>
      <c r="E31" s="76">
        <v>0</v>
      </c>
      <c r="F31" s="77">
        <v>4.5999999999999999E-3</v>
      </c>
      <c r="G31" s="78">
        <v>4.5999999999999999E-3</v>
      </c>
      <c r="H31" s="79" t="s">
        <v>1407</v>
      </c>
      <c r="I31" s="80" t="s">
        <v>1408</v>
      </c>
      <c r="J31" s="77"/>
      <c r="K31" s="81">
        <f>'2. Emissions Units &amp; Activities'!$I$15*F31</f>
        <v>0.96789411764705879</v>
      </c>
      <c r="L31" s="79"/>
      <c r="M31" s="77"/>
      <c r="N31" s="81">
        <f>'2. Emissions Units &amp; Activities'!$L$15*G31</f>
        <v>2.651764705882353E-3</v>
      </c>
      <c r="O31" s="79"/>
    </row>
    <row r="32" spans="1:15" x14ac:dyDescent="0.25">
      <c r="A32" s="59" t="s">
        <v>1376</v>
      </c>
      <c r="B32" s="60" t="s">
        <v>557</v>
      </c>
      <c r="C32" s="61" t="s">
        <v>558</v>
      </c>
      <c r="D32" s="68">
        <f>IFERROR(IF(OR($B32="",$B32="No CAS"),INDEX('DEQ Pollutant List'!$A$7:$A$614,MATCH($C32,'DEQ Pollutant List'!$C$7:$C$614,0)),INDEX('DEQ Pollutant List'!$A$7:$A$614,MATCH($B32,'DEQ Pollutant List'!$B$7:$B$614,0))),"")</f>
        <v>305</v>
      </c>
      <c r="E32" s="76">
        <v>0</v>
      </c>
      <c r="F32" s="77">
        <v>5.0000000000000001E-4</v>
      </c>
      <c r="G32" s="78">
        <v>5.0000000000000001E-4</v>
      </c>
      <c r="H32" s="79" t="s">
        <v>1407</v>
      </c>
      <c r="I32" s="80" t="s">
        <v>1408</v>
      </c>
      <c r="J32" s="77"/>
      <c r="K32" s="81">
        <f>'2. Emissions Units &amp; Activities'!$I$15*F32</f>
        <v>0.10520588235294118</v>
      </c>
      <c r="L32" s="79"/>
      <c r="M32" s="77"/>
      <c r="N32" s="81">
        <f>'2. Emissions Units &amp; Activities'!$L$15*G32</f>
        <v>2.8823529411764709E-4</v>
      </c>
      <c r="O32" s="79"/>
    </row>
    <row r="33" spans="1:15" x14ac:dyDescent="0.25">
      <c r="A33" s="59" t="s">
        <v>1376</v>
      </c>
      <c r="B33" s="60" t="s">
        <v>563</v>
      </c>
      <c r="C33" s="61" t="s">
        <v>564</v>
      </c>
      <c r="D33" s="68">
        <f>IFERROR(IF(OR($B33="",$B33="No CAS"),INDEX('DEQ Pollutant List'!$A$7:$A$614,MATCH($C33,'DEQ Pollutant List'!$C$7:$C$614,0)),INDEX('DEQ Pollutant List'!$A$7:$A$614,MATCH($B33,'DEQ Pollutant List'!$B$7:$B$614,0))),"")</f>
        <v>312</v>
      </c>
      <c r="E33" s="76">
        <v>0</v>
      </c>
      <c r="F33" s="77">
        <v>3.8000000000000002E-4</v>
      </c>
      <c r="G33" s="78">
        <v>3.8000000000000002E-4</v>
      </c>
      <c r="H33" s="79" t="s">
        <v>1407</v>
      </c>
      <c r="I33" s="80" t="s">
        <v>1408</v>
      </c>
      <c r="J33" s="77"/>
      <c r="K33" s="81">
        <f>'2. Emissions Units &amp; Activities'!$I$15*F33</f>
        <v>7.9956470588235296E-2</v>
      </c>
      <c r="L33" s="79"/>
      <c r="M33" s="77"/>
      <c r="N33" s="81">
        <f>'2. Emissions Units &amp; Activities'!$L$15*G33</f>
        <v>2.1905882352941179E-4</v>
      </c>
      <c r="O33" s="79"/>
    </row>
    <row r="34" spans="1:15" x14ac:dyDescent="0.25">
      <c r="A34" s="59" t="s">
        <v>1376</v>
      </c>
      <c r="B34" s="60" t="s">
        <v>569</v>
      </c>
      <c r="C34" s="61" t="s">
        <v>570</v>
      </c>
      <c r="D34" s="68">
        <f>IFERROR(IF(OR($B34="",$B34="No CAS"),INDEX('DEQ Pollutant List'!$A$7:$A$614,MATCH($C34,'DEQ Pollutant List'!$C$7:$C$614,0)),INDEX('DEQ Pollutant List'!$A$7:$A$614,MATCH($B34,'DEQ Pollutant List'!$B$7:$B$614,0))),"")</f>
        <v>316</v>
      </c>
      <c r="E34" s="76">
        <v>0</v>
      </c>
      <c r="F34" s="77">
        <v>2.5999999999999998E-4</v>
      </c>
      <c r="G34" s="78">
        <v>2.5999999999999998E-4</v>
      </c>
      <c r="H34" s="79" t="s">
        <v>1407</v>
      </c>
      <c r="I34" s="80" t="s">
        <v>1408</v>
      </c>
      <c r="J34" s="77"/>
      <c r="K34" s="81">
        <f>'2. Emissions Units &amp; Activities'!$I$15*F34</f>
        <v>5.4707058823529407E-2</v>
      </c>
      <c r="L34" s="79"/>
      <c r="M34" s="77"/>
      <c r="N34" s="81">
        <f>'2. Emissions Units &amp; Activities'!$L$15*G34</f>
        <v>1.4988235294117647E-4</v>
      </c>
      <c r="O34" s="79"/>
    </row>
    <row r="35" spans="1:15" x14ac:dyDescent="0.25">
      <c r="A35" s="59" t="s">
        <v>1376</v>
      </c>
      <c r="B35" s="60" t="s">
        <v>627</v>
      </c>
      <c r="C35" s="61" t="s">
        <v>628</v>
      </c>
      <c r="D35" s="68">
        <f>IFERROR(IF(OR($B35="",$B35="No CAS"),INDEX('DEQ Pollutant List'!$A$7:$A$614,MATCH($C35,'DEQ Pollutant List'!$C$7:$C$614,0)),INDEX('DEQ Pollutant List'!$A$7:$A$614,MATCH($B35,'DEQ Pollutant List'!$B$7:$B$614,0))),"")</f>
        <v>361</v>
      </c>
      <c r="E35" s="76">
        <v>0</v>
      </c>
      <c r="F35" s="77">
        <v>1.65E-3</v>
      </c>
      <c r="G35" s="78">
        <v>1.65E-3</v>
      </c>
      <c r="H35" s="79" t="s">
        <v>1407</v>
      </c>
      <c r="I35" s="80" t="s">
        <v>1408</v>
      </c>
      <c r="J35" s="77"/>
      <c r="K35" s="81">
        <f>'2. Emissions Units &amp; Activities'!$I$15*F35</f>
        <v>0.34717941176470585</v>
      </c>
      <c r="L35" s="79"/>
      <c r="M35" s="77"/>
      <c r="N35" s="81">
        <f>'2. Emissions Units &amp; Activities'!$L$15*G35</f>
        <v>9.5117647058823535E-4</v>
      </c>
      <c r="O35" s="79"/>
    </row>
    <row r="36" spans="1:15" x14ac:dyDescent="0.25">
      <c r="A36" s="59" t="s">
        <v>1376</v>
      </c>
      <c r="B36" s="60" t="s">
        <v>635</v>
      </c>
      <c r="C36" s="61" t="s">
        <v>636</v>
      </c>
      <c r="D36" s="68">
        <f>IFERROR(IF(OR($B36="",$B36="No CAS"),INDEX('DEQ Pollutant List'!$A$7:$A$614,MATCH($C36,'DEQ Pollutant List'!$C$7:$C$614,0)),INDEX('DEQ Pollutant List'!$A$7:$A$614,MATCH($B36,'DEQ Pollutant List'!$B$7:$B$614,0))),"")</f>
        <v>364</v>
      </c>
      <c r="E36" s="76">
        <v>0</v>
      </c>
      <c r="F36" s="77">
        <v>2.0999999999999999E-3</v>
      </c>
      <c r="G36" s="78">
        <v>2.0999999999999999E-3</v>
      </c>
      <c r="H36" s="79" t="s">
        <v>1407</v>
      </c>
      <c r="I36" s="80" t="s">
        <v>1408</v>
      </c>
      <c r="J36" s="77"/>
      <c r="K36" s="81">
        <f>'2. Emissions Units &amp; Activities'!$I$15*F36</f>
        <v>0.44186470588235288</v>
      </c>
      <c r="L36" s="79"/>
      <c r="M36" s="77"/>
      <c r="N36" s="81">
        <f>'2. Emissions Units &amp; Activities'!$L$15*G36</f>
        <v>1.2105882352941176E-3</v>
      </c>
      <c r="O36" s="79"/>
    </row>
    <row r="37" spans="1:15" x14ac:dyDescent="0.25">
      <c r="A37" s="59" t="s">
        <v>1376</v>
      </c>
      <c r="B37" s="60" t="s">
        <v>1010</v>
      </c>
      <c r="C37" s="61" t="s">
        <v>1011</v>
      </c>
      <c r="D37" s="68">
        <f>IFERROR(IF(OR($B37="",$B37="No CAS"),INDEX('DEQ Pollutant List'!$A$7:$A$614,MATCH($C37,'DEQ Pollutant List'!$C$7:$C$614,0)),INDEX('DEQ Pollutant List'!$A$7:$A$614,MATCH($B37,'DEQ Pollutant List'!$B$7:$B$614,0))),"")</f>
        <v>575</v>
      </c>
      <c r="E37" s="76">
        <v>0</v>
      </c>
      <c r="F37" s="77">
        <v>2.4000000000000001E-5</v>
      </c>
      <c r="G37" s="78">
        <v>2.4000000000000001E-5</v>
      </c>
      <c r="H37" s="79" t="s">
        <v>1407</v>
      </c>
      <c r="I37" s="80" t="s">
        <v>1408</v>
      </c>
      <c r="J37" s="77"/>
      <c r="K37" s="81">
        <f>'2. Emissions Units &amp; Activities'!$I$15*F37</f>
        <v>5.0498823529411766E-3</v>
      </c>
      <c r="L37" s="79"/>
      <c r="M37" s="77"/>
      <c r="N37" s="81">
        <f>'2. Emissions Units &amp; Activities'!$L$15*G37</f>
        <v>1.383529411764706E-5</v>
      </c>
      <c r="O37" s="79"/>
    </row>
    <row r="38" spans="1:15" x14ac:dyDescent="0.25">
      <c r="A38" s="59" t="s">
        <v>1376</v>
      </c>
      <c r="B38" s="60" t="s">
        <v>1062</v>
      </c>
      <c r="C38" s="61" t="s">
        <v>1063</v>
      </c>
      <c r="D38" s="68">
        <f>IFERROR(IF(OR($B38="",$B38="No CAS"),INDEX('DEQ Pollutant List'!$A$7:$A$614,MATCH($C38,'DEQ Pollutant List'!$C$7:$C$614,0)),INDEX('DEQ Pollutant List'!$A$7:$A$614,MATCH($B38,'DEQ Pollutant List'!$B$7:$B$614,0))),"")</f>
        <v>600</v>
      </c>
      <c r="E38" s="76">
        <v>0</v>
      </c>
      <c r="F38" s="77">
        <v>2.6499999999999999E-2</v>
      </c>
      <c r="G38" s="78">
        <v>2.6499999999999999E-2</v>
      </c>
      <c r="H38" s="79" t="s">
        <v>1407</v>
      </c>
      <c r="I38" s="80" t="s">
        <v>1408</v>
      </c>
      <c r="J38" s="77"/>
      <c r="K38" s="81">
        <f>'2. Emissions Units &amp; Activities'!$I$15*F38</f>
        <v>5.5759117647058822</v>
      </c>
      <c r="L38" s="79"/>
      <c r="M38" s="77"/>
      <c r="N38" s="81">
        <f>'2. Emissions Units &amp; Activities'!$L$15*G38</f>
        <v>1.5276470588235296E-2</v>
      </c>
      <c r="O38" s="79"/>
    </row>
    <row r="39" spans="1:15" x14ac:dyDescent="0.25">
      <c r="A39" s="59" t="s">
        <v>1376</v>
      </c>
      <c r="B39" s="60" t="s">
        <v>1129</v>
      </c>
      <c r="C39" s="61" t="s">
        <v>1130</v>
      </c>
      <c r="D39" s="68">
        <f>IFERROR(IF(OR($B39="",$B39="No CAS"),INDEX('DEQ Pollutant List'!$A$7:$A$614,MATCH($C39,'DEQ Pollutant List'!$C$7:$C$614,0)),INDEX('DEQ Pollutant List'!$A$7:$A$614,MATCH($B39,'DEQ Pollutant List'!$B$7:$B$614,0))),"")</f>
        <v>620</v>
      </c>
      <c r="E39" s="76">
        <v>0</v>
      </c>
      <c r="F39" s="77">
        <v>2.3E-3</v>
      </c>
      <c r="G39" s="78">
        <v>2.3E-3</v>
      </c>
      <c r="H39" s="79" t="s">
        <v>1407</v>
      </c>
      <c r="I39" s="80" t="s">
        <v>1408</v>
      </c>
      <c r="J39" s="77"/>
      <c r="K39" s="81">
        <f>'2. Emissions Units &amp; Activities'!$I$15*F39</f>
        <v>0.4839470588235294</v>
      </c>
      <c r="L39" s="79"/>
      <c r="M39" s="77"/>
      <c r="N39" s="81">
        <f>'2. Emissions Units &amp; Activities'!$L$15*G39</f>
        <v>1.3258823529411765E-3</v>
      </c>
      <c r="O39" s="79"/>
    </row>
    <row r="40" spans="1:15" x14ac:dyDescent="0.25">
      <c r="A40" s="59" t="s">
        <v>1376</v>
      </c>
      <c r="B40" s="60" t="s">
        <v>1145</v>
      </c>
      <c r="C40" s="61" t="s">
        <v>1146</v>
      </c>
      <c r="D40" s="68">
        <f>IFERROR(IF(OR($B40="",$B40="No CAS"),INDEX('DEQ Pollutant List'!$A$7:$A$614,MATCH($C40,'DEQ Pollutant List'!$C$7:$C$614,0)),INDEX('DEQ Pollutant List'!$A$7:$A$614,MATCH($B40,'DEQ Pollutant List'!$B$7:$B$614,0))),"")</f>
        <v>628</v>
      </c>
      <c r="E40" s="76">
        <v>0</v>
      </c>
      <c r="F40" s="77">
        <v>1.9699999999999999E-2</v>
      </c>
      <c r="G40" s="78">
        <v>1.9699999999999999E-2</v>
      </c>
      <c r="H40" s="79" t="s">
        <v>1407</v>
      </c>
      <c r="I40" s="80" t="s">
        <v>1408</v>
      </c>
      <c r="J40" s="77"/>
      <c r="K40" s="81">
        <f>'2. Emissions Units &amp; Activities'!$I$15*F40</f>
        <v>4.1451117647058817</v>
      </c>
      <c r="L40" s="79"/>
      <c r="M40" s="77"/>
      <c r="N40" s="81">
        <f>'2. Emissions Units &amp; Activities'!$L$15*G40</f>
        <v>1.1356470588235294E-2</v>
      </c>
      <c r="O40" s="79"/>
    </row>
    <row r="41" spans="1:15" x14ac:dyDescent="0.25">
      <c r="A41" s="59" t="s">
        <v>1376</v>
      </c>
      <c r="B41" s="60" t="s">
        <v>1150</v>
      </c>
      <c r="C41" s="61" t="s">
        <v>1151</v>
      </c>
      <c r="D41" s="68">
        <f>IFERROR(IF(OR($B41="",$B41="No CAS"),INDEX('DEQ Pollutant List'!$A$7:$A$614,MATCH($C41,'DEQ Pollutant List'!$C$7:$C$614,0)),INDEX('DEQ Pollutant List'!$A$7:$A$614,MATCH($B41,'DEQ Pollutant List'!$B$7:$B$614,0))),"")</f>
        <v>632</v>
      </c>
      <c r="E41" s="76">
        <v>0</v>
      </c>
      <c r="F41" s="77">
        <v>2.9000000000000001E-2</v>
      </c>
      <c r="G41" s="78">
        <v>2.9000000000000001E-2</v>
      </c>
      <c r="H41" s="79" t="s">
        <v>1407</v>
      </c>
      <c r="I41" s="80" t="s">
        <v>1408</v>
      </c>
      <c r="J41" s="77"/>
      <c r="K41" s="81">
        <f>'2. Emissions Units &amp; Activities'!$I$15*F41</f>
        <v>6.1019411764705884</v>
      </c>
      <c r="L41" s="79"/>
      <c r="M41" s="77"/>
      <c r="N41" s="81">
        <f>'2. Emissions Units &amp; Activities'!$L$15*G41</f>
        <v>1.6717647058823532E-2</v>
      </c>
      <c r="O41" s="79"/>
    </row>
    <row r="42" spans="1:15" x14ac:dyDescent="0.25">
      <c r="A42" s="59"/>
      <c r="B42" s="60"/>
      <c r="C42" s="61" t="str">
        <f>IFERROR(IF(B42="No CAS","",INDEX('DEQ Pollutant List'!$C$7:$C$614,MATCH('3. Pollutant Emissions - EF'!B42,'DEQ Pollutant List'!$B$7:$B$614,0))),"")</f>
        <v/>
      </c>
      <c r="D42" s="68" t="str">
        <f>IFERROR(IF(OR($B42="",$B42="No CAS"),INDEX('DEQ Pollutant List'!$A$7:$A$614,MATCH($C42,'DEQ Pollutant List'!$C$7:$C$614,0)),INDEX('DEQ Pollutant List'!$A$7:$A$614,MATCH($B42,'DEQ Pollutant List'!$B$7:$B$614,0))),"")</f>
        <v/>
      </c>
      <c r="E42" s="76"/>
      <c r="F42" s="77"/>
      <c r="G42" s="78"/>
      <c r="H42" s="79"/>
      <c r="I42" s="80"/>
      <c r="J42" s="77"/>
      <c r="K42" s="81"/>
      <c r="L42" s="79"/>
      <c r="M42" s="77"/>
      <c r="N42" s="81"/>
      <c r="O42" s="79"/>
    </row>
    <row r="43" spans="1:15" x14ac:dyDescent="0.25">
      <c r="A43" s="59" t="s">
        <v>1377</v>
      </c>
      <c r="B43" s="60" t="s">
        <v>102</v>
      </c>
      <c r="C43" s="61" t="s">
        <v>103</v>
      </c>
      <c r="D43" s="68">
        <v>46</v>
      </c>
      <c r="E43" s="76">
        <v>0</v>
      </c>
      <c r="F43" s="77">
        <v>5.7999999999999996E-3</v>
      </c>
      <c r="G43" s="78">
        <v>5.7999999999999996E-3</v>
      </c>
      <c r="H43" s="79" t="s">
        <v>1407</v>
      </c>
      <c r="I43" s="80" t="s">
        <v>1408</v>
      </c>
      <c r="J43" s="77"/>
      <c r="K43" s="81">
        <f>'2. Emissions Units &amp; Activities'!$I$16*F43</f>
        <v>1.2203882352941176</v>
      </c>
      <c r="L43" s="79"/>
      <c r="M43" s="77"/>
      <c r="N43" s="81">
        <f>'2. Emissions Units &amp; Activities'!$L$15*F43</f>
        <v>3.3435294117647061E-3</v>
      </c>
      <c r="O43" s="79"/>
    </row>
    <row r="44" spans="1:15" x14ac:dyDescent="0.25">
      <c r="A44" s="59" t="s">
        <v>1377</v>
      </c>
      <c r="B44" s="60" t="s">
        <v>482</v>
      </c>
      <c r="C44" s="61" t="s">
        <v>483</v>
      </c>
      <c r="D44" s="68">
        <v>250</v>
      </c>
      <c r="E44" s="76">
        <v>0</v>
      </c>
      <c r="F44" s="77">
        <v>1.23E-2</v>
      </c>
      <c r="G44" s="78">
        <v>1.23E-2</v>
      </c>
      <c r="H44" s="79" t="s">
        <v>1407</v>
      </c>
      <c r="I44" s="80" t="s">
        <v>1408</v>
      </c>
      <c r="J44" s="77"/>
      <c r="K44" s="81">
        <f>'2. Emissions Units &amp; Activities'!$I$16*F44</f>
        <v>2.5880647058823527</v>
      </c>
      <c r="L44" s="79"/>
      <c r="M44" s="77"/>
      <c r="N44" s="81">
        <f>'2. Emissions Units &amp; Activities'!$L$15*F44</f>
        <v>7.0905882352941185E-3</v>
      </c>
      <c r="O44" s="79"/>
    </row>
    <row r="45" spans="1:15" x14ac:dyDescent="0.25">
      <c r="A45" s="59" t="s">
        <v>1377</v>
      </c>
      <c r="B45" s="60"/>
      <c r="C45" s="61" t="s">
        <v>1173</v>
      </c>
      <c r="D45" s="68">
        <v>401</v>
      </c>
      <c r="E45" s="76">
        <v>0</v>
      </c>
      <c r="F45" s="77">
        <v>1E-4</v>
      </c>
      <c r="G45" s="78">
        <v>1E-4</v>
      </c>
      <c r="H45" s="79" t="s">
        <v>1407</v>
      </c>
      <c r="I45" s="80" t="s">
        <v>1408</v>
      </c>
      <c r="J45" s="77"/>
      <c r="K45" s="81">
        <f>'2. Emissions Units &amp; Activities'!$I$16*F45</f>
        <v>2.1041176470588237E-2</v>
      </c>
      <c r="L45" s="79"/>
      <c r="M45" s="77"/>
      <c r="N45" s="81">
        <f>'2. Emissions Units &amp; Activities'!$L$15*F45</f>
        <v>5.764705882352942E-5</v>
      </c>
      <c r="O45" s="79"/>
    </row>
    <row r="46" spans="1:15" x14ac:dyDescent="0.25">
      <c r="A46" s="59" t="s">
        <v>1377</v>
      </c>
      <c r="B46" s="60" t="s">
        <v>633</v>
      </c>
      <c r="C46" s="61" t="s">
        <v>634</v>
      </c>
      <c r="D46" s="68">
        <v>428</v>
      </c>
      <c r="E46" s="76">
        <v>0</v>
      </c>
      <c r="F46" s="77">
        <v>2.9999999999999997E-4</v>
      </c>
      <c r="G46" s="78">
        <v>2.9999999999999997E-4</v>
      </c>
      <c r="H46" s="79" t="s">
        <v>1407</v>
      </c>
      <c r="I46" s="80" t="s">
        <v>1408</v>
      </c>
      <c r="J46" s="77"/>
      <c r="K46" s="81">
        <f>'2. Emissions Units &amp; Activities'!$I$16*F46</f>
        <v>6.3123529411764703E-2</v>
      </c>
      <c r="L46" s="79"/>
      <c r="M46" s="77"/>
      <c r="N46" s="81">
        <f>'2. Emissions Units &amp; Activities'!$L$15*F46</f>
        <v>1.7294117647058825E-4</v>
      </c>
      <c r="O46" s="79"/>
    </row>
    <row r="47" spans="1:15" x14ac:dyDescent="0.25">
      <c r="A47" s="59" t="s">
        <v>1377</v>
      </c>
      <c r="B47" s="60" t="s">
        <v>16</v>
      </c>
      <c r="C47" s="61" t="s">
        <v>17</v>
      </c>
      <c r="D47" s="68">
        <v>1</v>
      </c>
      <c r="E47" s="76">
        <v>0</v>
      </c>
      <c r="F47" s="77">
        <v>3.0999999999999999E-3</v>
      </c>
      <c r="G47" s="78">
        <v>3.0999999999999999E-3</v>
      </c>
      <c r="H47" s="79" t="s">
        <v>1407</v>
      </c>
      <c r="I47" s="80" t="s">
        <v>1408</v>
      </c>
      <c r="J47" s="77"/>
      <c r="K47" s="81">
        <f>'2. Emissions Units &amp; Activities'!$I$16*F47</f>
        <v>0.65227647058823524</v>
      </c>
      <c r="L47" s="79"/>
      <c r="M47" s="77"/>
      <c r="N47" s="81">
        <f>'2. Emissions Units &amp; Activities'!$L$15*F47</f>
        <v>1.787058823529412E-3</v>
      </c>
      <c r="O47" s="79"/>
    </row>
    <row r="48" spans="1:15" x14ac:dyDescent="0.25">
      <c r="A48" s="59" t="s">
        <v>1377</v>
      </c>
      <c r="B48" s="60" t="s">
        <v>26</v>
      </c>
      <c r="C48" s="61" t="s">
        <v>27</v>
      </c>
      <c r="D48" s="68">
        <v>5</v>
      </c>
      <c r="E48" s="76">
        <v>0</v>
      </c>
      <c r="F48" s="77">
        <v>2.7000000000000001E-3</v>
      </c>
      <c r="G48" s="78">
        <v>2.7000000000000001E-3</v>
      </c>
      <c r="H48" s="79" t="s">
        <v>1407</v>
      </c>
      <c r="I48" s="80" t="s">
        <v>1408</v>
      </c>
      <c r="J48" s="77"/>
      <c r="K48" s="81">
        <f>'2. Emissions Units &amp; Activities'!$I$16*F48</f>
        <v>0.56811176470588232</v>
      </c>
      <c r="L48" s="79"/>
      <c r="M48" s="77"/>
      <c r="N48" s="81">
        <f>'2. Emissions Units &amp; Activities'!$L$15*F48</f>
        <v>1.5564705882352944E-3</v>
      </c>
      <c r="O48" s="79"/>
    </row>
    <row r="49" spans="1:15" x14ac:dyDescent="0.25">
      <c r="A49" s="59" t="s">
        <v>1377</v>
      </c>
      <c r="B49" s="60" t="s">
        <v>64</v>
      </c>
      <c r="C49" s="61" t="s">
        <v>65</v>
      </c>
      <c r="D49" s="68">
        <v>26</v>
      </c>
      <c r="E49" s="76">
        <v>0</v>
      </c>
      <c r="F49" s="77">
        <v>3.2</v>
      </c>
      <c r="G49" s="78">
        <v>3.2</v>
      </c>
      <c r="H49" s="79" t="s">
        <v>1407</v>
      </c>
      <c r="I49" s="80" t="s">
        <v>1408</v>
      </c>
      <c r="J49" s="77"/>
      <c r="K49" s="81">
        <f>'2. Emissions Units &amp; Activities'!$I$16*F49</f>
        <v>673.31764705882358</v>
      </c>
      <c r="L49" s="79"/>
      <c r="M49" s="77"/>
      <c r="N49" s="81">
        <f>'2. Emissions Units &amp; Activities'!$L$15*F49</f>
        <v>1.8447058823529414</v>
      </c>
      <c r="O49" s="79"/>
    </row>
    <row r="50" spans="1:15" x14ac:dyDescent="0.25">
      <c r="A50" s="59" t="s">
        <v>1377</v>
      </c>
      <c r="B50" s="60" t="s">
        <v>84</v>
      </c>
      <c r="C50" s="61" t="s">
        <v>85</v>
      </c>
      <c r="D50" s="68">
        <v>37</v>
      </c>
      <c r="E50" s="76">
        <v>0</v>
      </c>
      <c r="F50" s="77">
        <v>2.0000000000000001E-4</v>
      </c>
      <c r="G50" s="78">
        <v>2.0000000000000001E-4</v>
      </c>
      <c r="H50" s="79" t="s">
        <v>1407</v>
      </c>
      <c r="I50" s="80" t="s">
        <v>1408</v>
      </c>
      <c r="J50" s="77"/>
      <c r="K50" s="81">
        <f>'2. Emissions Units &amp; Activities'!$I$16*F50</f>
        <v>4.2082352941176474E-2</v>
      </c>
      <c r="L50" s="79"/>
      <c r="M50" s="77"/>
      <c r="N50" s="81">
        <f>'2. Emissions Units &amp; Activities'!$L$15*F50</f>
        <v>1.1529411764705884E-4</v>
      </c>
      <c r="O50" s="79"/>
    </row>
    <row r="51" spans="1:15" x14ac:dyDescent="0.25">
      <c r="A51" s="59" t="s">
        <v>1377</v>
      </c>
      <c r="B51" s="60" t="s">
        <v>100</v>
      </c>
      <c r="C51" s="61" t="s">
        <v>101</v>
      </c>
      <c r="D51" s="68">
        <v>45</v>
      </c>
      <c r="E51" s="76">
        <v>0</v>
      </c>
      <c r="F51" s="77">
        <v>4.4000000000000003E-3</v>
      </c>
      <c r="G51" s="78">
        <v>4.4000000000000003E-3</v>
      </c>
      <c r="H51" s="79" t="s">
        <v>1407</v>
      </c>
      <c r="I51" s="80" t="s">
        <v>1408</v>
      </c>
      <c r="J51" s="77"/>
      <c r="K51" s="81">
        <f>'2. Emissions Units &amp; Activities'!$I$16*F51</f>
        <v>0.92581176470588233</v>
      </c>
      <c r="L51" s="79"/>
      <c r="M51" s="77"/>
      <c r="N51" s="81">
        <f>'2. Emissions Units &amp; Activities'!$L$15*F51</f>
        <v>2.5364705882352945E-3</v>
      </c>
      <c r="O51" s="79"/>
    </row>
    <row r="52" spans="1:15" x14ac:dyDescent="0.25">
      <c r="A52" s="59" t="s">
        <v>1377</v>
      </c>
      <c r="B52" s="60" t="s">
        <v>118</v>
      </c>
      <c r="C52" s="61" t="s">
        <v>119</v>
      </c>
      <c r="D52" s="68">
        <v>58</v>
      </c>
      <c r="E52" s="76">
        <v>0</v>
      </c>
      <c r="F52" s="77">
        <v>1.2E-5</v>
      </c>
      <c r="G52" s="78">
        <v>1.2E-5</v>
      </c>
      <c r="H52" s="79" t="s">
        <v>1407</v>
      </c>
      <c r="I52" s="80" t="s">
        <v>1408</v>
      </c>
      <c r="J52" s="77"/>
      <c r="K52" s="81">
        <f>'2. Emissions Units &amp; Activities'!$I$16*F52</f>
        <v>2.5249411764705883E-3</v>
      </c>
      <c r="L52" s="79"/>
      <c r="M52" s="77"/>
      <c r="N52" s="81">
        <f>'2. Emissions Units &amp; Activities'!$L$15*F52</f>
        <v>6.9176470588235302E-6</v>
      </c>
      <c r="O52" s="79"/>
    </row>
    <row r="53" spans="1:15" x14ac:dyDescent="0.25">
      <c r="A53" s="59" t="s">
        <v>1377</v>
      </c>
      <c r="B53" s="60" t="s">
        <v>168</v>
      </c>
      <c r="C53" s="61" t="s">
        <v>169</v>
      </c>
      <c r="D53" s="68">
        <v>83</v>
      </c>
      <c r="E53" s="76">
        <v>0</v>
      </c>
      <c r="F53" s="77">
        <v>1.1000000000000001E-3</v>
      </c>
      <c r="G53" s="78">
        <v>1.1000000000000001E-3</v>
      </c>
      <c r="H53" s="79" t="s">
        <v>1407</v>
      </c>
      <c r="I53" s="80" t="s">
        <v>1408</v>
      </c>
      <c r="J53" s="77"/>
      <c r="K53" s="81">
        <f>'2. Emissions Units &amp; Activities'!$I$16*F53</f>
        <v>0.23145294117647058</v>
      </c>
      <c r="L53" s="79"/>
      <c r="M53" s="77"/>
      <c r="N53" s="81">
        <f>'2. Emissions Units &amp; Activities'!$L$15*F53</f>
        <v>6.3411764705882364E-4</v>
      </c>
      <c r="O53" s="79"/>
    </row>
    <row r="54" spans="1:15" x14ac:dyDescent="0.25">
      <c r="A54" s="59" t="s">
        <v>1377</v>
      </c>
      <c r="B54" s="60" t="s">
        <v>251</v>
      </c>
      <c r="C54" s="61" t="s">
        <v>1302</v>
      </c>
      <c r="D54" s="68">
        <v>136</v>
      </c>
      <c r="E54" s="76">
        <v>0</v>
      </c>
      <c r="F54" s="77">
        <v>1.4E-3</v>
      </c>
      <c r="G54" s="78">
        <v>1.4E-3</v>
      </c>
      <c r="H54" s="79" t="s">
        <v>1407</v>
      </c>
      <c r="I54" s="80" t="s">
        <v>1408</v>
      </c>
      <c r="J54" s="77"/>
      <c r="K54" s="81">
        <f>'2. Emissions Units &amp; Activities'!$I$16*F54</f>
        <v>0.29457647058823527</v>
      </c>
      <c r="L54" s="79"/>
      <c r="M54" s="77"/>
      <c r="N54" s="81">
        <f>'2. Emissions Units &amp; Activities'!$L$15*F54</f>
        <v>8.070588235294118E-4</v>
      </c>
      <c r="O54" s="79"/>
    </row>
    <row r="55" spans="1:15" x14ac:dyDescent="0.25">
      <c r="A55" s="59" t="s">
        <v>1377</v>
      </c>
      <c r="B55" s="60" t="s">
        <v>256</v>
      </c>
      <c r="C55" s="61" t="s">
        <v>257</v>
      </c>
      <c r="D55" s="68">
        <v>146</v>
      </c>
      <c r="E55" s="76">
        <v>0</v>
      </c>
      <c r="F55" s="77">
        <v>8.3999999999999995E-5</v>
      </c>
      <c r="G55" s="78">
        <v>8.3999999999999995E-5</v>
      </c>
      <c r="H55" s="79" t="s">
        <v>1407</v>
      </c>
      <c r="I55" s="80" t="s">
        <v>1408</v>
      </c>
      <c r="J55" s="77"/>
      <c r="K55" s="81">
        <f>'2. Emissions Units &amp; Activities'!$I$16*F55</f>
        <v>1.7674588235294116E-2</v>
      </c>
      <c r="L55" s="79"/>
      <c r="M55" s="77"/>
      <c r="N55" s="81">
        <f>'2. Emissions Units &amp; Activities'!$L$15*F55</f>
        <v>4.8423529411764705E-5</v>
      </c>
      <c r="O55" s="79"/>
    </row>
    <row r="56" spans="1:15" x14ac:dyDescent="0.25">
      <c r="A56" s="59" t="s">
        <v>1377</v>
      </c>
      <c r="B56" s="60" t="s">
        <v>259</v>
      </c>
      <c r="C56" s="61" t="s">
        <v>260</v>
      </c>
      <c r="D56" s="68">
        <v>149</v>
      </c>
      <c r="E56" s="76">
        <v>0</v>
      </c>
      <c r="F56" s="77">
        <v>8.4999999999999995E-4</v>
      </c>
      <c r="G56" s="78">
        <v>8.4999999999999995E-4</v>
      </c>
      <c r="H56" s="79" t="s">
        <v>1407</v>
      </c>
      <c r="I56" s="80" t="s">
        <v>1408</v>
      </c>
      <c r="J56" s="77"/>
      <c r="K56" s="81">
        <f>'2. Emissions Units &amp; Activities'!$I$16*F56</f>
        <v>0.17884999999999998</v>
      </c>
      <c r="L56" s="79"/>
      <c r="M56" s="77"/>
      <c r="N56" s="81">
        <f>'2. Emissions Units &amp; Activities'!$L$15*F56</f>
        <v>4.8999999999999998E-4</v>
      </c>
      <c r="O56" s="79"/>
    </row>
    <row r="57" spans="1:15" x14ac:dyDescent="0.25">
      <c r="A57" s="59" t="s">
        <v>1377</v>
      </c>
      <c r="B57" s="60" t="s">
        <v>445</v>
      </c>
      <c r="C57" s="61" t="s">
        <v>1406</v>
      </c>
      <c r="D57" s="68">
        <v>229</v>
      </c>
      <c r="E57" s="76">
        <v>0</v>
      </c>
      <c r="F57" s="77">
        <v>6.8999999999999999E-3</v>
      </c>
      <c r="G57" s="78">
        <v>6.8999999999999999E-3</v>
      </c>
      <c r="H57" s="79" t="s">
        <v>1407</v>
      </c>
      <c r="I57" s="80" t="s">
        <v>1408</v>
      </c>
      <c r="J57" s="77"/>
      <c r="K57" s="81">
        <f>'2. Emissions Units &amp; Activities'!$I$16*F57</f>
        <v>1.4518411764705881</v>
      </c>
      <c r="L57" s="79"/>
      <c r="M57" s="77"/>
      <c r="N57" s="81">
        <f>'2. Emissions Units &amp; Activities'!$L$15*F57</f>
        <v>3.9776470588235302E-3</v>
      </c>
      <c r="O57" s="79"/>
    </row>
    <row r="58" spans="1:15" x14ac:dyDescent="0.25">
      <c r="A58" s="59" t="s">
        <v>1377</v>
      </c>
      <c r="B58" s="60" t="s">
        <v>525</v>
      </c>
      <c r="C58" s="61" t="s">
        <v>526</v>
      </c>
      <c r="D58" s="68">
        <v>289</v>
      </c>
      <c r="E58" s="76">
        <v>0</v>
      </c>
      <c r="F58" s="77">
        <v>4.5999999999999999E-3</v>
      </c>
      <c r="G58" s="78">
        <v>4.5999999999999999E-3</v>
      </c>
      <c r="H58" s="79" t="s">
        <v>1407</v>
      </c>
      <c r="I58" s="80" t="s">
        <v>1408</v>
      </c>
      <c r="J58" s="77"/>
      <c r="K58" s="81">
        <f>'2. Emissions Units &amp; Activities'!$I$16*F58</f>
        <v>0.96789411764705879</v>
      </c>
      <c r="L58" s="79"/>
      <c r="M58" s="77"/>
      <c r="N58" s="81">
        <f>'2. Emissions Units &amp; Activities'!$L$15*F58</f>
        <v>2.651764705882353E-3</v>
      </c>
      <c r="O58" s="79"/>
    </row>
    <row r="59" spans="1:15" x14ac:dyDescent="0.25">
      <c r="A59" s="59" t="s">
        <v>1377</v>
      </c>
      <c r="B59" s="60" t="s">
        <v>557</v>
      </c>
      <c r="C59" s="61" t="s">
        <v>558</v>
      </c>
      <c r="D59" s="68">
        <v>305</v>
      </c>
      <c r="E59" s="76">
        <v>0</v>
      </c>
      <c r="F59" s="77">
        <v>5.0000000000000001E-4</v>
      </c>
      <c r="G59" s="78">
        <v>5.0000000000000001E-4</v>
      </c>
      <c r="H59" s="79" t="s">
        <v>1407</v>
      </c>
      <c r="I59" s="80" t="s">
        <v>1408</v>
      </c>
      <c r="J59" s="77"/>
      <c r="K59" s="81">
        <f>'2. Emissions Units &amp; Activities'!$I$16*F59</f>
        <v>0.10520588235294118</v>
      </c>
      <c r="L59" s="79"/>
      <c r="M59" s="77"/>
      <c r="N59" s="81">
        <f>'2. Emissions Units &amp; Activities'!$L$15*F59</f>
        <v>2.8823529411764709E-4</v>
      </c>
      <c r="O59" s="79"/>
    </row>
    <row r="60" spans="1:15" x14ac:dyDescent="0.25">
      <c r="A60" s="59" t="s">
        <v>1377</v>
      </c>
      <c r="B60" s="60" t="s">
        <v>563</v>
      </c>
      <c r="C60" s="61" t="s">
        <v>564</v>
      </c>
      <c r="D60" s="68">
        <v>312</v>
      </c>
      <c r="E60" s="76">
        <v>0</v>
      </c>
      <c r="F60" s="77">
        <v>3.8000000000000002E-4</v>
      </c>
      <c r="G60" s="78">
        <v>3.8000000000000002E-4</v>
      </c>
      <c r="H60" s="79" t="s">
        <v>1407</v>
      </c>
      <c r="I60" s="80" t="s">
        <v>1408</v>
      </c>
      <c r="J60" s="77"/>
      <c r="K60" s="81">
        <f>'2. Emissions Units &amp; Activities'!$I$16*F60</f>
        <v>7.9956470588235296E-2</v>
      </c>
      <c r="L60" s="79"/>
      <c r="M60" s="77"/>
      <c r="N60" s="81">
        <f>'2. Emissions Units &amp; Activities'!$L$15*F60</f>
        <v>2.1905882352941179E-4</v>
      </c>
      <c r="O60" s="79"/>
    </row>
    <row r="61" spans="1:15" x14ac:dyDescent="0.25">
      <c r="A61" s="59" t="s">
        <v>1377</v>
      </c>
      <c r="B61" s="60" t="s">
        <v>569</v>
      </c>
      <c r="C61" s="61" t="s">
        <v>570</v>
      </c>
      <c r="D61" s="68">
        <v>316</v>
      </c>
      <c r="E61" s="76">
        <v>0</v>
      </c>
      <c r="F61" s="77">
        <v>2.5999999999999998E-4</v>
      </c>
      <c r="G61" s="78">
        <v>2.5999999999999998E-4</v>
      </c>
      <c r="H61" s="79" t="s">
        <v>1407</v>
      </c>
      <c r="I61" s="80" t="s">
        <v>1408</v>
      </c>
      <c r="J61" s="77"/>
      <c r="K61" s="81">
        <f>'2. Emissions Units &amp; Activities'!$I$16*F61</f>
        <v>5.4707058823529407E-2</v>
      </c>
      <c r="L61" s="79"/>
      <c r="M61" s="77"/>
      <c r="N61" s="81">
        <f>'2. Emissions Units &amp; Activities'!$L$15*F61</f>
        <v>1.4988235294117647E-4</v>
      </c>
      <c r="O61" s="79"/>
    </row>
    <row r="62" spans="1:15" x14ac:dyDescent="0.25">
      <c r="A62" s="59" t="s">
        <v>1377</v>
      </c>
      <c r="B62" s="60" t="s">
        <v>627</v>
      </c>
      <c r="C62" s="61" t="s">
        <v>628</v>
      </c>
      <c r="D62" s="68">
        <v>361</v>
      </c>
      <c r="E62" s="76">
        <v>0</v>
      </c>
      <c r="F62" s="77">
        <v>1.65E-3</v>
      </c>
      <c r="G62" s="78">
        <v>1.65E-3</v>
      </c>
      <c r="H62" s="79" t="s">
        <v>1407</v>
      </c>
      <c r="I62" s="80" t="s">
        <v>1408</v>
      </c>
      <c r="J62" s="77"/>
      <c r="K62" s="81">
        <f>'2. Emissions Units &amp; Activities'!$I$16*F62</f>
        <v>0.34717941176470585</v>
      </c>
      <c r="L62" s="79"/>
      <c r="M62" s="77"/>
      <c r="N62" s="81">
        <f>'2. Emissions Units &amp; Activities'!$L$15*F62</f>
        <v>9.5117647058823535E-4</v>
      </c>
      <c r="O62" s="79"/>
    </row>
    <row r="63" spans="1:15" x14ac:dyDescent="0.25">
      <c r="A63" s="59" t="s">
        <v>1377</v>
      </c>
      <c r="B63" s="60" t="s">
        <v>635</v>
      </c>
      <c r="C63" s="61" t="s">
        <v>636</v>
      </c>
      <c r="D63" s="68">
        <v>364</v>
      </c>
      <c r="E63" s="76">
        <v>0</v>
      </c>
      <c r="F63" s="77">
        <v>2.0999999999999999E-3</v>
      </c>
      <c r="G63" s="78">
        <v>2.0999999999999999E-3</v>
      </c>
      <c r="H63" s="79" t="s">
        <v>1407</v>
      </c>
      <c r="I63" s="80" t="s">
        <v>1408</v>
      </c>
      <c r="J63" s="77"/>
      <c r="K63" s="81">
        <f>'2. Emissions Units &amp; Activities'!$I$16*F63</f>
        <v>0.44186470588235288</v>
      </c>
      <c r="L63" s="79"/>
      <c r="M63" s="77"/>
      <c r="N63" s="81">
        <f>'2. Emissions Units &amp; Activities'!$L$15*F63</f>
        <v>1.2105882352941176E-3</v>
      </c>
      <c r="O63" s="79"/>
    </row>
    <row r="64" spans="1:15" x14ac:dyDescent="0.25">
      <c r="A64" s="59" t="s">
        <v>1377</v>
      </c>
      <c r="B64" s="60" t="s">
        <v>1010</v>
      </c>
      <c r="C64" s="61" t="s">
        <v>1011</v>
      </c>
      <c r="D64" s="68">
        <v>575</v>
      </c>
      <c r="E64" s="76">
        <v>0</v>
      </c>
      <c r="F64" s="77">
        <v>2.4000000000000001E-5</v>
      </c>
      <c r="G64" s="78">
        <v>2.4000000000000001E-5</v>
      </c>
      <c r="H64" s="79" t="s">
        <v>1407</v>
      </c>
      <c r="I64" s="80" t="s">
        <v>1408</v>
      </c>
      <c r="J64" s="77"/>
      <c r="K64" s="81">
        <f>'2. Emissions Units &amp; Activities'!$I$16*F64</f>
        <v>5.0498823529411766E-3</v>
      </c>
      <c r="L64" s="79"/>
      <c r="M64" s="77"/>
      <c r="N64" s="81">
        <f>'2. Emissions Units &amp; Activities'!$L$15*F64</f>
        <v>1.383529411764706E-5</v>
      </c>
      <c r="O64" s="79"/>
    </row>
    <row r="65" spans="1:15" x14ac:dyDescent="0.25">
      <c r="A65" s="59" t="s">
        <v>1377</v>
      </c>
      <c r="B65" s="60" t="s">
        <v>1062</v>
      </c>
      <c r="C65" s="61" t="s">
        <v>1063</v>
      </c>
      <c r="D65" s="68">
        <v>600</v>
      </c>
      <c r="E65" s="76">
        <v>0</v>
      </c>
      <c r="F65" s="77">
        <v>2.6499999999999999E-2</v>
      </c>
      <c r="G65" s="78">
        <v>2.6499999999999999E-2</v>
      </c>
      <c r="H65" s="79" t="s">
        <v>1407</v>
      </c>
      <c r="I65" s="80" t="s">
        <v>1408</v>
      </c>
      <c r="J65" s="77"/>
      <c r="K65" s="81">
        <f>'2. Emissions Units &amp; Activities'!$I$16*F65</f>
        <v>5.5759117647058822</v>
      </c>
      <c r="L65" s="79"/>
      <c r="M65" s="77"/>
      <c r="N65" s="81">
        <f>'2. Emissions Units &amp; Activities'!$L$15*F65</f>
        <v>1.5276470588235296E-2</v>
      </c>
      <c r="O65" s="79"/>
    </row>
    <row r="66" spans="1:15" x14ac:dyDescent="0.25">
      <c r="A66" s="59" t="s">
        <v>1377</v>
      </c>
      <c r="B66" s="60" t="s">
        <v>1129</v>
      </c>
      <c r="C66" s="61" t="s">
        <v>1130</v>
      </c>
      <c r="D66" s="68">
        <v>620</v>
      </c>
      <c r="E66" s="76">
        <v>0</v>
      </c>
      <c r="F66" s="77">
        <v>2.3E-3</v>
      </c>
      <c r="G66" s="78">
        <v>2.3E-3</v>
      </c>
      <c r="H66" s="79" t="s">
        <v>1407</v>
      </c>
      <c r="I66" s="80" t="s">
        <v>1408</v>
      </c>
      <c r="J66" s="77"/>
      <c r="K66" s="81">
        <f>'2. Emissions Units &amp; Activities'!$I$16*F66</f>
        <v>0.4839470588235294</v>
      </c>
      <c r="L66" s="79"/>
      <c r="M66" s="77"/>
      <c r="N66" s="81">
        <f>'2. Emissions Units &amp; Activities'!$L$15*F66</f>
        <v>1.3258823529411765E-3</v>
      </c>
      <c r="O66" s="79"/>
    </row>
    <row r="67" spans="1:15" x14ac:dyDescent="0.25">
      <c r="A67" s="59" t="s">
        <v>1377</v>
      </c>
      <c r="B67" s="60" t="s">
        <v>1145</v>
      </c>
      <c r="C67" s="61" t="s">
        <v>1146</v>
      </c>
      <c r="D67" s="68">
        <v>628</v>
      </c>
      <c r="E67" s="76">
        <v>0</v>
      </c>
      <c r="F67" s="77">
        <v>1.9699999999999999E-2</v>
      </c>
      <c r="G67" s="78">
        <v>1.9699999999999999E-2</v>
      </c>
      <c r="H67" s="79" t="s">
        <v>1407</v>
      </c>
      <c r="I67" s="80" t="s">
        <v>1408</v>
      </c>
      <c r="J67" s="77"/>
      <c r="K67" s="81">
        <f>'2. Emissions Units &amp; Activities'!$I$16*F67</f>
        <v>4.1451117647058817</v>
      </c>
      <c r="L67" s="79"/>
      <c r="M67" s="77"/>
      <c r="N67" s="81">
        <f>'2. Emissions Units &amp; Activities'!$L$15*F67</f>
        <v>1.1356470588235294E-2</v>
      </c>
      <c r="O67" s="79"/>
    </row>
    <row r="68" spans="1:15" x14ac:dyDescent="0.25">
      <c r="A68" s="59" t="s">
        <v>1377</v>
      </c>
      <c r="B68" s="60" t="s">
        <v>1150</v>
      </c>
      <c r="C68" s="61" t="s">
        <v>1151</v>
      </c>
      <c r="D68" s="68">
        <v>632</v>
      </c>
      <c r="E68" s="76">
        <v>0</v>
      </c>
      <c r="F68" s="77">
        <v>2.9000000000000001E-2</v>
      </c>
      <c r="G68" s="78">
        <v>2.9000000000000001E-2</v>
      </c>
      <c r="H68" s="79" t="s">
        <v>1407</v>
      </c>
      <c r="I68" s="80" t="s">
        <v>1408</v>
      </c>
      <c r="J68" s="77"/>
      <c r="K68" s="81">
        <f>'2. Emissions Units &amp; Activities'!$I$16*F68</f>
        <v>6.1019411764705884</v>
      </c>
      <c r="L68" s="79"/>
      <c r="M68" s="77"/>
      <c r="N68" s="81">
        <f>'2. Emissions Units &amp; Activities'!$L$15*F68</f>
        <v>1.6717647058823532E-2</v>
      </c>
      <c r="O68" s="79"/>
    </row>
    <row r="69" spans="1:15" x14ac:dyDescent="0.25">
      <c r="A69" s="59"/>
      <c r="B69" s="60"/>
      <c r="C69" s="61" t="str">
        <f>IFERROR(IF(B69="No CAS","",INDEX('DEQ Pollutant List'!$C$7:$C$614,MATCH('3. Pollutant Emissions - EF'!B69,'DEQ Pollutant List'!$B$7:$B$614,0))),"")</f>
        <v/>
      </c>
      <c r="D69" s="68" t="str">
        <f>IFERROR(IF(OR($B69="",$B69="No CAS"),INDEX('DEQ Pollutant List'!$A$7:$A$614,MATCH($C69,'DEQ Pollutant List'!$C$7:$C$614,0)),INDEX('DEQ Pollutant List'!$A$7:$A$614,MATCH($B69,'DEQ Pollutant List'!$B$7:$B$614,0))),"")</f>
        <v/>
      </c>
      <c r="E69" s="76"/>
      <c r="F69" s="77"/>
      <c r="G69" s="78"/>
      <c r="H69" s="79"/>
      <c r="I69" s="80"/>
      <c r="J69" s="77"/>
      <c r="K69" s="81"/>
      <c r="L69" s="79"/>
      <c r="M69" s="77"/>
      <c r="N69" s="81"/>
      <c r="O69" s="79"/>
    </row>
    <row r="70" spans="1:15" x14ac:dyDescent="0.25">
      <c r="A70" s="59" t="s">
        <v>1378</v>
      </c>
      <c r="B70" s="60" t="s">
        <v>102</v>
      </c>
      <c r="C70" s="61" t="s">
        <v>103</v>
      </c>
      <c r="D70" s="68">
        <v>46</v>
      </c>
      <c r="E70" s="76">
        <v>0</v>
      </c>
      <c r="F70" s="77">
        <v>8.0000000000000002E-3</v>
      </c>
      <c r="G70" s="78">
        <v>8.0000000000000002E-3</v>
      </c>
      <c r="H70" s="79" t="s">
        <v>1407</v>
      </c>
      <c r="I70" s="80" t="s">
        <v>1408</v>
      </c>
      <c r="J70" s="77"/>
      <c r="K70" s="81">
        <f>'2. Emissions Units &amp; Activities'!I$17*F70</f>
        <v>0.17176470588235293</v>
      </c>
      <c r="L70" s="81"/>
      <c r="M70" s="77"/>
      <c r="N70" s="81">
        <f>'2. Emissions Units &amp; Activities'!L$17*F70</f>
        <v>4.7058823529411766E-4</v>
      </c>
      <c r="O70" s="81"/>
    </row>
    <row r="71" spans="1:15" x14ac:dyDescent="0.25">
      <c r="A71" s="59" t="s">
        <v>1378</v>
      </c>
      <c r="B71" s="60" t="s">
        <v>482</v>
      </c>
      <c r="C71" s="61" t="s">
        <v>483</v>
      </c>
      <c r="D71" s="68">
        <v>250</v>
      </c>
      <c r="E71" s="76">
        <v>0</v>
      </c>
      <c r="F71" s="77">
        <v>1.7000000000000001E-2</v>
      </c>
      <c r="G71" s="78">
        <v>1.7000000000000001E-2</v>
      </c>
      <c r="H71" s="79" t="s">
        <v>1407</v>
      </c>
      <c r="I71" s="80" t="s">
        <v>1408</v>
      </c>
      <c r="J71" s="77"/>
      <c r="K71" s="81">
        <f>'2. Emissions Units &amp; Activities'!I$17*F71</f>
        <v>0.36499999999999999</v>
      </c>
      <c r="L71" s="81"/>
      <c r="M71" s="77"/>
      <c r="N71" s="81">
        <f>'2. Emissions Units &amp; Activities'!L$17*F71</f>
        <v>1E-3</v>
      </c>
      <c r="O71" s="81"/>
    </row>
    <row r="72" spans="1:15" x14ac:dyDescent="0.25">
      <c r="A72" s="59" t="s">
        <v>1378</v>
      </c>
      <c r="B72" s="60"/>
      <c r="C72" s="61" t="s">
        <v>1173</v>
      </c>
      <c r="D72" s="68">
        <v>401</v>
      </c>
      <c r="E72" s="76">
        <v>0</v>
      </c>
      <c r="F72" s="77">
        <v>1E-4</v>
      </c>
      <c r="G72" s="78">
        <v>1E-4</v>
      </c>
      <c r="H72" s="79" t="s">
        <v>1407</v>
      </c>
      <c r="I72" s="80" t="s">
        <v>1408</v>
      </c>
      <c r="J72" s="77"/>
      <c r="K72" s="81">
        <f>'2. Emissions Units &amp; Activities'!I$17*F72</f>
        <v>2.1470588235294116E-3</v>
      </c>
      <c r="L72" s="81"/>
      <c r="M72" s="77"/>
      <c r="N72" s="81">
        <f>'2. Emissions Units &amp; Activities'!L$17*F72</f>
        <v>5.8823529411764709E-6</v>
      </c>
      <c r="O72" s="81"/>
    </row>
    <row r="73" spans="1:15" x14ac:dyDescent="0.25">
      <c r="A73" s="59" t="s">
        <v>1378</v>
      </c>
      <c r="B73" s="60" t="s">
        <v>633</v>
      </c>
      <c r="C73" s="61" t="s">
        <v>634</v>
      </c>
      <c r="D73" s="68">
        <v>428</v>
      </c>
      <c r="E73" s="76">
        <v>0</v>
      </c>
      <c r="F73" s="77">
        <v>2.9999999999999997E-4</v>
      </c>
      <c r="G73" s="78">
        <v>2.9999999999999997E-4</v>
      </c>
      <c r="H73" s="79" t="s">
        <v>1407</v>
      </c>
      <c r="I73" s="80" t="s">
        <v>1408</v>
      </c>
      <c r="J73" s="77"/>
      <c r="K73" s="81">
        <f>'2. Emissions Units &amp; Activities'!I$17*F73</f>
        <v>6.441176470588234E-3</v>
      </c>
      <c r="L73" s="81"/>
      <c r="M73" s="77"/>
      <c r="N73" s="81">
        <f>'2. Emissions Units &amp; Activities'!L$17*F73</f>
        <v>1.764705882352941E-5</v>
      </c>
      <c r="O73" s="81"/>
    </row>
    <row r="74" spans="1:15" x14ac:dyDescent="0.25">
      <c r="A74" s="59" t="s">
        <v>1378</v>
      </c>
      <c r="B74" s="60" t="s">
        <v>16</v>
      </c>
      <c r="C74" s="61" t="s">
        <v>17</v>
      </c>
      <c r="D74" s="68">
        <v>1</v>
      </c>
      <c r="E74" s="76">
        <v>0</v>
      </c>
      <c r="F74" s="77">
        <v>4.3E-3</v>
      </c>
      <c r="G74" s="78">
        <v>4.3E-3</v>
      </c>
      <c r="H74" s="79" t="s">
        <v>1407</v>
      </c>
      <c r="I74" s="80" t="s">
        <v>1408</v>
      </c>
      <c r="J74" s="77"/>
      <c r="K74" s="81">
        <f>'2. Emissions Units &amp; Activities'!I$17*F74</f>
        <v>9.2323529411764693E-2</v>
      </c>
      <c r="L74" s="81"/>
      <c r="M74" s="77"/>
      <c r="N74" s="81">
        <f>'2. Emissions Units &amp; Activities'!L$17*F74</f>
        <v>2.5294117647058821E-4</v>
      </c>
      <c r="O74" s="81"/>
    </row>
    <row r="75" spans="1:15" x14ac:dyDescent="0.25">
      <c r="A75" s="59" t="s">
        <v>1378</v>
      </c>
      <c r="B75" s="60" t="s">
        <v>26</v>
      </c>
      <c r="C75" s="61" t="s">
        <v>27</v>
      </c>
      <c r="D75" s="68">
        <v>5</v>
      </c>
      <c r="E75" s="76">
        <v>0</v>
      </c>
      <c r="F75" s="77">
        <v>2.7000000000000001E-3</v>
      </c>
      <c r="G75" s="78">
        <v>2.7000000000000001E-3</v>
      </c>
      <c r="H75" s="79" t="s">
        <v>1407</v>
      </c>
      <c r="I75" s="80" t="s">
        <v>1408</v>
      </c>
      <c r="J75" s="77"/>
      <c r="K75" s="81">
        <f>'2. Emissions Units &amp; Activities'!I$17*F75</f>
        <v>5.7970588235294114E-2</v>
      </c>
      <c r="L75" s="81"/>
      <c r="M75" s="77"/>
      <c r="N75" s="81">
        <f>'2. Emissions Units &amp; Activities'!L$17*F75</f>
        <v>1.5882352941176472E-4</v>
      </c>
      <c r="O75" s="81"/>
    </row>
    <row r="76" spans="1:15" x14ac:dyDescent="0.25">
      <c r="A76" s="59" t="s">
        <v>1378</v>
      </c>
      <c r="B76" s="60" t="s">
        <v>64</v>
      </c>
      <c r="C76" s="61" t="s">
        <v>65</v>
      </c>
      <c r="D76" s="68">
        <v>26</v>
      </c>
      <c r="E76" s="76">
        <v>0</v>
      </c>
      <c r="F76" s="77">
        <v>3.2</v>
      </c>
      <c r="G76" s="78">
        <v>3.2</v>
      </c>
      <c r="H76" s="79" t="s">
        <v>1407</v>
      </c>
      <c r="I76" s="80" t="s">
        <v>1408</v>
      </c>
      <c r="J76" s="77"/>
      <c r="K76" s="81">
        <f>'2. Emissions Units &amp; Activities'!I$17*F76</f>
        <v>68.705882352941174</v>
      </c>
      <c r="L76" s="81"/>
      <c r="M76" s="77"/>
      <c r="N76" s="81">
        <f>'2. Emissions Units &amp; Activities'!L$17*F76</f>
        <v>0.18823529411764706</v>
      </c>
      <c r="O76" s="81"/>
    </row>
    <row r="77" spans="1:15" x14ac:dyDescent="0.25">
      <c r="A77" s="59" t="s">
        <v>1378</v>
      </c>
      <c r="B77" s="60" t="s">
        <v>84</v>
      </c>
      <c r="C77" s="61" t="s">
        <v>85</v>
      </c>
      <c r="D77" s="68">
        <v>37</v>
      </c>
      <c r="E77" s="76">
        <v>0</v>
      </c>
      <c r="F77" s="77">
        <v>2.0000000000000001E-4</v>
      </c>
      <c r="G77" s="78">
        <v>2.0000000000000001E-4</v>
      </c>
      <c r="H77" s="79" t="s">
        <v>1407</v>
      </c>
      <c r="I77" s="80" t="s">
        <v>1408</v>
      </c>
      <c r="J77" s="77"/>
      <c r="K77" s="81">
        <f>'2. Emissions Units &amp; Activities'!I$17*F77</f>
        <v>4.2941176470588233E-3</v>
      </c>
      <c r="L77" s="81"/>
      <c r="M77" s="77"/>
      <c r="N77" s="81">
        <f>'2. Emissions Units &amp; Activities'!L$17*F77</f>
        <v>1.1764705882352942E-5</v>
      </c>
      <c r="O77" s="81"/>
    </row>
    <row r="78" spans="1:15" x14ac:dyDescent="0.25">
      <c r="A78" s="59" t="s">
        <v>1378</v>
      </c>
      <c r="B78" s="60" t="s">
        <v>100</v>
      </c>
      <c r="C78" s="61" t="s">
        <v>101</v>
      </c>
      <c r="D78" s="68">
        <v>45</v>
      </c>
      <c r="E78" s="76">
        <v>0</v>
      </c>
      <c r="F78" s="77">
        <v>4.4000000000000003E-3</v>
      </c>
      <c r="G78" s="78">
        <v>4.4000000000000003E-3</v>
      </c>
      <c r="H78" s="79" t="s">
        <v>1407</v>
      </c>
      <c r="I78" s="80" t="s">
        <v>1408</v>
      </c>
      <c r="J78" s="77"/>
      <c r="K78" s="81">
        <f>'2. Emissions Units &amp; Activities'!I$17*F78</f>
        <v>9.4470588235294112E-2</v>
      </c>
      <c r="L78" s="81"/>
      <c r="M78" s="77"/>
      <c r="N78" s="81">
        <f>'2. Emissions Units &amp; Activities'!L$17*F78</f>
        <v>2.5882352941176474E-4</v>
      </c>
      <c r="O78" s="81"/>
    </row>
    <row r="79" spans="1:15" x14ac:dyDescent="0.25">
      <c r="A79" s="59" t="s">
        <v>1378</v>
      </c>
      <c r="B79" s="60" t="s">
        <v>118</v>
      </c>
      <c r="C79" s="61" t="s">
        <v>119</v>
      </c>
      <c r="D79" s="68">
        <v>58</v>
      </c>
      <c r="E79" s="76">
        <v>0</v>
      </c>
      <c r="F79" s="77">
        <v>1.2E-5</v>
      </c>
      <c r="G79" s="78">
        <v>1.2E-5</v>
      </c>
      <c r="H79" s="79" t="s">
        <v>1407</v>
      </c>
      <c r="I79" s="80" t="s">
        <v>1408</v>
      </c>
      <c r="J79" s="77"/>
      <c r="K79" s="81">
        <f>'2. Emissions Units &amp; Activities'!I$17*F79</f>
        <v>2.5764705882352939E-4</v>
      </c>
      <c r="L79" s="81"/>
      <c r="M79" s="77"/>
      <c r="N79" s="81">
        <f>'2. Emissions Units &amp; Activities'!L$17*F79</f>
        <v>7.0588235294117645E-7</v>
      </c>
      <c r="O79" s="81"/>
    </row>
    <row r="80" spans="1:15" x14ac:dyDescent="0.25">
      <c r="A80" s="59" t="s">
        <v>1378</v>
      </c>
      <c r="B80" s="60" t="s">
        <v>168</v>
      </c>
      <c r="C80" s="61" t="s">
        <v>169</v>
      </c>
      <c r="D80" s="68">
        <v>83</v>
      </c>
      <c r="E80" s="76">
        <v>0</v>
      </c>
      <c r="F80" s="77">
        <v>1.1000000000000001E-3</v>
      </c>
      <c r="G80" s="78">
        <v>1.1000000000000001E-3</v>
      </c>
      <c r="H80" s="79" t="s">
        <v>1407</v>
      </c>
      <c r="I80" s="80" t="s">
        <v>1408</v>
      </c>
      <c r="J80" s="77"/>
      <c r="K80" s="81">
        <f>'2. Emissions Units &amp; Activities'!I$17*F80</f>
        <v>2.3617647058823528E-2</v>
      </c>
      <c r="L80" s="81"/>
      <c r="M80" s="77"/>
      <c r="N80" s="81">
        <f>'2. Emissions Units &amp; Activities'!L$17*F80</f>
        <v>6.4705882352941184E-5</v>
      </c>
      <c r="O80" s="81"/>
    </row>
    <row r="81" spans="1:15" x14ac:dyDescent="0.25">
      <c r="A81" s="59" t="s">
        <v>1378</v>
      </c>
      <c r="B81" s="60" t="s">
        <v>251</v>
      </c>
      <c r="C81" s="61" t="s">
        <v>1302</v>
      </c>
      <c r="D81" s="68">
        <v>136</v>
      </c>
      <c r="E81" s="76">
        <v>0</v>
      </c>
      <c r="F81" s="77">
        <v>1.4E-3</v>
      </c>
      <c r="G81" s="78">
        <v>1.4E-3</v>
      </c>
      <c r="H81" s="79" t="s">
        <v>1407</v>
      </c>
      <c r="I81" s="80" t="s">
        <v>1408</v>
      </c>
      <c r="J81" s="77"/>
      <c r="K81" s="81">
        <f>'2. Emissions Units &amp; Activities'!I$17*F81</f>
        <v>3.0058823529411763E-2</v>
      </c>
      <c r="L81" s="81"/>
      <c r="M81" s="77"/>
      <c r="N81" s="81">
        <f>'2. Emissions Units &amp; Activities'!L$17*F81</f>
        <v>8.2352941176470581E-5</v>
      </c>
      <c r="O81" s="81"/>
    </row>
    <row r="82" spans="1:15" x14ac:dyDescent="0.25">
      <c r="A82" s="59" t="s">
        <v>1378</v>
      </c>
      <c r="B82" s="60" t="s">
        <v>256</v>
      </c>
      <c r="C82" s="61" t="s">
        <v>257</v>
      </c>
      <c r="D82" s="68">
        <v>146</v>
      </c>
      <c r="E82" s="76">
        <v>0</v>
      </c>
      <c r="F82" s="77">
        <v>8.3999999999999995E-5</v>
      </c>
      <c r="G82" s="78">
        <v>8.3999999999999995E-5</v>
      </c>
      <c r="H82" s="79" t="s">
        <v>1407</v>
      </c>
      <c r="I82" s="80" t="s">
        <v>1408</v>
      </c>
      <c r="J82" s="77"/>
      <c r="K82" s="81">
        <f>'2. Emissions Units &amp; Activities'!I$17*F82</f>
        <v>1.8035294117647056E-3</v>
      </c>
      <c r="L82" s="81"/>
      <c r="M82" s="77"/>
      <c r="N82" s="81">
        <f>'2. Emissions Units &amp; Activities'!L$17*F82</f>
        <v>4.9411764705882354E-6</v>
      </c>
      <c r="O82" s="81"/>
    </row>
    <row r="83" spans="1:15" x14ac:dyDescent="0.25">
      <c r="A83" s="59" t="s">
        <v>1378</v>
      </c>
      <c r="B83" s="60" t="s">
        <v>259</v>
      </c>
      <c r="C83" s="61" t="s">
        <v>260</v>
      </c>
      <c r="D83" s="68">
        <v>149</v>
      </c>
      <c r="E83" s="76">
        <v>0</v>
      </c>
      <c r="F83" s="77">
        <v>8.4999999999999995E-4</v>
      </c>
      <c r="G83" s="78">
        <v>8.4999999999999995E-4</v>
      </c>
      <c r="H83" s="79" t="s">
        <v>1407</v>
      </c>
      <c r="I83" s="80" t="s">
        <v>1408</v>
      </c>
      <c r="J83" s="77"/>
      <c r="K83" s="81">
        <f>'2. Emissions Units &amp; Activities'!I$17*F83</f>
        <v>1.8249999999999999E-2</v>
      </c>
      <c r="L83" s="81"/>
      <c r="M83" s="77"/>
      <c r="N83" s="81">
        <f>'2. Emissions Units &amp; Activities'!L$17*F83</f>
        <v>4.9999999999999996E-5</v>
      </c>
      <c r="O83" s="81"/>
    </row>
    <row r="84" spans="1:15" x14ac:dyDescent="0.25">
      <c r="A84" s="59" t="s">
        <v>1378</v>
      </c>
      <c r="B84" s="60" t="s">
        <v>445</v>
      </c>
      <c r="C84" s="61" t="s">
        <v>1406</v>
      </c>
      <c r="D84" s="68">
        <v>229</v>
      </c>
      <c r="E84" s="76">
        <v>0</v>
      </c>
      <c r="F84" s="77">
        <v>9.4999999999999998E-3</v>
      </c>
      <c r="G84" s="78">
        <v>9.4999999999999998E-3</v>
      </c>
      <c r="H84" s="79" t="s">
        <v>1407</v>
      </c>
      <c r="I84" s="80" t="s">
        <v>1408</v>
      </c>
      <c r="J84" s="77"/>
      <c r="K84" s="81">
        <f>'2. Emissions Units &amp; Activities'!I$17*F84</f>
        <v>0.2039705882352941</v>
      </c>
      <c r="L84" s="81"/>
      <c r="M84" s="77"/>
      <c r="N84" s="81">
        <f>'2. Emissions Units &amp; Activities'!L$17*F84</f>
        <v>5.5882352941176471E-4</v>
      </c>
      <c r="O84" s="81"/>
    </row>
    <row r="85" spans="1:15" x14ac:dyDescent="0.25">
      <c r="A85" s="59" t="s">
        <v>1378</v>
      </c>
      <c r="B85" s="60" t="s">
        <v>525</v>
      </c>
      <c r="C85" s="61" t="s">
        <v>526</v>
      </c>
      <c r="D85" s="68">
        <v>289</v>
      </c>
      <c r="E85" s="76">
        <v>0</v>
      </c>
      <c r="F85" s="77">
        <v>6.3E-3</v>
      </c>
      <c r="G85" s="78">
        <v>6.3E-3</v>
      </c>
      <c r="H85" s="79" t="s">
        <v>1407</v>
      </c>
      <c r="I85" s="80" t="s">
        <v>1408</v>
      </c>
      <c r="J85" s="77"/>
      <c r="K85" s="81">
        <f>'2. Emissions Units &amp; Activities'!I$17*F85</f>
        <v>0.13526470588235293</v>
      </c>
      <c r="L85" s="81"/>
      <c r="M85" s="77"/>
      <c r="N85" s="81">
        <f>'2. Emissions Units &amp; Activities'!L$17*F85</f>
        <v>3.7058823529411767E-4</v>
      </c>
      <c r="O85" s="81"/>
    </row>
    <row r="86" spans="1:15" x14ac:dyDescent="0.25">
      <c r="A86" s="59" t="s">
        <v>1378</v>
      </c>
      <c r="B86" s="60" t="s">
        <v>557</v>
      </c>
      <c r="C86" s="61" t="s">
        <v>558</v>
      </c>
      <c r="D86" s="68">
        <v>305</v>
      </c>
      <c r="E86" s="76">
        <v>0</v>
      </c>
      <c r="F86" s="77">
        <v>5.0000000000000001E-4</v>
      </c>
      <c r="G86" s="78">
        <v>5.0000000000000001E-4</v>
      </c>
      <c r="H86" s="79" t="s">
        <v>1407</v>
      </c>
      <c r="I86" s="80" t="s">
        <v>1408</v>
      </c>
      <c r="J86" s="77"/>
      <c r="K86" s="81">
        <f>'2. Emissions Units &amp; Activities'!I$17*F86</f>
        <v>1.0735294117647058E-2</v>
      </c>
      <c r="L86" s="81"/>
      <c r="M86" s="77"/>
      <c r="N86" s="81">
        <f>'2. Emissions Units &amp; Activities'!L$17*F86</f>
        <v>2.9411764705882354E-5</v>
      </c>
      <c r="O86" s="81"/>
    </row>
    <row r="87" spans="1:15" x14ac:dyDescent="0.25">
      <c r="A87" s="59" t="s">
        <v>1378</v>
      </c>
      <c r="B87" s="60" t="s">
        <v>563</v>
      </c>
      <c r="C87" s="61" t="s">
        <v>564</v>
      </c>
      <c r="D87" s="68">
        <v>312</v>
      </c>
      <c r="E87" s="76">
        <v>0</v>
      </c>
      <c r="F87" s="77">
        <v>3.8000000000000002E-4</v>
      </c>
      <c r="G87" s="78">
        <v>3.8000000000000002E-4</v>
      </c>
      <c r="H87" s="79" t="s">
        <v>1407</v>
      </c>
      <c r="I87" s="80" t="s">
        <v>1408</v>
      </c>
      <c r="J87" s="77"/>
      <c r="K87" s="81">
        <f>'2. Emissions Units &amp; Activities'!I$17*F87</f>
        <v>8.1588235294117652E-3</v>
      </c>
      <c r="L87" s="81"/>
      <c r="M87" s="77"/>
      <c r="N87" s="81">
        <f>'2. Emissions Units &amp; Activities'!L$17*F87</f>
        <v>2.235294117647059E-5</v>
      </c>
      <c r="O87" s="81"/>
    </row>
    <row r="88" spans="1:15" x14ac:dyDescent="0.25">
      <c r="A88" s="59" t="s">
        <v>1378</v>
      </c>
      <c r="B88" s="60" t="s">
        <v>569</v>
      </c>
      <c r="C88" s="61" t="s">
        <v>570</v>
      </c>
      <c r="D88" s="68">
        <v>316</v>
      </c>
      <c r="E88" s="76">
        <v>0</v>
      </c>
      <c r="F88" s="77">
        <v>2.5999999999999998E-4</v>
      </c>
      <c r="G88" s="78">
        <v>2.5999999999999998E-4</v>
      </c>
      <c r="H88" s="79" t="s">
        <v>1407</v>
      </c>
      <c r="I88" s="80" t="s">
        <v>1408</v>
      </c>
      <c r="J88" s="77"/>
      <c r="K88" s="81">
        <f>'2. Emissions Units &amp; Activities'!I$17*F88</f>
        <v>5.5823529411764697E-3</v>
      </c>
      <c r="L88" s="81"/>
      <c r="M88" s="77"/>
      <c r="N88" s="81">
        <f>'2. Emissions Units &amp; Activities'!L$17*F88</f>
        <v>1.5294117647058822E-5</v>
      </c>
      <c r="O88" s="81"/>
    </row>
    <row r="89" spans="1:15" x14ac:dyDescent="0.25">
      <c r="A89" s="59" t="s">
        <v>1378</v>
      </c>
      <c r="B89" s="60" t="s">
        <v>627</v>
      </c>
      <c r="C89" s="61" t="s">
        <v>628</v>
      </c>
      <c r="D89" s="68">
        <v>361</v>
      </c>
      <c r="E89" s="76">
        <v>0</v>
      </c>
      <c r="F89" s="77">
        <v>1.65E-3</v>
      </c>
      <c r="G89" s="78">
        <v>1.65E-3</v>
      </c>
      <c r="H89" s="79" t="s">
        <v>1407</v>
      </c>
      <c r="I89" s="80" t="s">
        <v>1408</v>
      </c>
      <c r="J89" s="77"/>
      <c r="K89" s="81">
        <f>'2. Emissions Units &amp; Activities'!I$17*F89</f>
        <v>3.5426470588235288E-2</v>
      </c>
      <c r="L89" s="81"/>
      <c r="M89" s="77"/>
      <c r="N89" s="81">
        <f>'2. Emissions Units &amp; Activities'!L$17*F89</f>
        <v>9.7058823529411756E-5</v>
      </c>
      <c r="O89" s="81"/>
    </row>
    <row r="90" spans="1:15" x14ac:dyDescent="0.25">
      <c r="A90" s="59" t="s">
        <v>1378</v>
      </c>
      <c r="B90" s="60" t="s">
        <v>635</v>
      </c>
      <c r="C90" s="61" t="s">
        <v>636</v>
      </c>
      <c r="D90" s="68">
        <v>364</v>
      </c>
      <c r="E90" s="76">
        <v>0</v>
      </c>
      <c r="F90" s="77">
        <v>2.0999999999999999E-3</v>
      </c>
      <c r="G90" s="78">
        <v>2.0999999999999999E-3</v>
      </c>
      <c r="H90" s="79" t="s">
        <v>1407</v>
      </c>
      <c r="I90" s="80" t="s">
        <v>1408</v>
      </c>
      <c r="J90" s="77"/>
      <c r="K90" s="81">
        <f>'2. Emissions Units &amp; Activities'!I$17*F90</f>
        <v>4.5088235294117637E-2</v>
      </c>
      <c r="L90" s="81"/>
      <c r="M90" s="77"/>
      <c r="N90" s="81">
        <f>'2. Emissions Units &amp; Activities'!L$17*F90</f>
        <v>1.2352941176470587E-4</v>
      </c>
      <c r="O90" s="81"/>
    </row>
    <row r="91" spans="1:15" x14ac:dyDescent="0.25">
      <c r="A91" s="59" t="s">
        <v>1378</v>
      </c>
      <c r="B91" s="60" t="s">
        <v>1010</v>
      </c>
      <c r="C91" s="61" t="s">
        <v>1011</v>
      </c>
      <c r="D91" s="68">
        <v>575</v>
      </c>
      <c r="E91" s="76">
        <v>0</v>
      </c>
      <c r="F91" s="77">
        <v>2.4000000000000001E-5</v>
      </c>
      <c r="G91" s="78">
        <v>2.4000000000000001E-5</v>
      </c>
      <c r="H91" s="79" t="s">
        <v>1407</v>
      </c>
      <c r="I91" s="80" t="s">
        <v>1408</v>
      </c>
      <c r="J91" s="77"/>
      <c r="K91" s="81">
        <f>'2. Emissions Units &amp; Activities'!I$17*F91</f>
        <v>5.1529411764705878E-4</v>
      </c>
      <c r="L91" s="81"/>
      <c r="M91" s="77"/>
      <c r="N91" s="81">
        <f>'2. Emissions Units &amp; Activities'!L$17*F91</f>
        <v>1.4117647058823529E-6</v>
      </c>
      <c r="O91" s="81"/>
    </row>
    <row r="92" spans="1:15" x14ac:dyDescent="0.25">
      <c r="A92" s="59" t="s">
        <v>1378</v>
      </c>
      <c r="B92" s="60" t="s">
        <v>1062</v>
      </c>
      <c r="C92" s="61" t="s">
        <v>1063</v>
      </c>
      <c r="D92" s="68">
        <v>600</v>
      </c>
      <c r="E92" s="76">
        <v>0</v>
      </c>
      <c r="F92" s="77">
        <v>3.6600000000000001E-2</v>
      </c>
      <c r="G92" s="78">
        <v>3.6600000000000001E-2</v>
      </c>
      <c r="H92" s="79" t="s">
        <v>1407</v>
      </c>
      <c r="I92" s="80" t="s">
        <v>1408</v>
      </c>
      <c r="J92" s="77"/>
      <c r="K92" s="81">
        <f>'2. Emissions Units &amp; Activities'!I$17*F92</f>
        <v>0.7858235294117647</v>
      </c>
      <c r="L92" s="81"/>
      <c r="M92" s="77"/>
      <c r="N92" s="81">
        <f>'2. Emissions Units &amp; Activities'!L$17*F92</f>
        <v>2.1529411764705884E-3</v>
      </c>
      <c r="O92" s="81"/>
    </row>
    <row r="93" spans="1:15" x14ac:dyDescent="0.25">
      <c r="A93" s="59" t="s">
        <v>1378</v>
      </c>
      <c r="B93" s="60" t="s">
        <v>1129</v>
      </c>
      <c r="C93" s="61" t="s">
        <v>1130</v>
      </c>
      <c r="D93" s="68">
        <v>620</v>
      </c>
      <c r="E93" s="76">
        <v>0</v>
      </c>
      <c r="F93" s="77">
        <v>2.3E-3</v>
      </c>
      <c r="G93" s="78">
        <v>2.3E-3</v>
      </c>
      <c r="H93" s="79" t="s">
        <v>1407</v>
      </c>
      <c r="I93" s="80" t="s">
        <v>1408</v>
      </c>
      <c r="J93" s="77"/>
      <c r="K93" s="81">
        <f>'2. Emissions Units &amp; Activities'!I$17*F93</f>
        <v>4.9382352941176468E-2</v>
      </c>
      <c r="L93" s="81"/>
      <c r="M93" s="77"/>
      <c r="N93" s="81">
        <f>'2. Emissions Units &amp; Activities'!L$17*F93</f>
        <v>1.3529411764705881E-4</v>
      </c>
      <c r="O93" s="81"/>
    </row>
    <row r="94" spans="1:15" x14ac:dyDescent="0.25">
      <c r="A94" s="59" t="s">
        <v>1378</v>
      </c>
      <c r="B94" s="60" t="s">
        <v>1145</v>
      </c>
      <c r="C94" s="61" t="s">
        <v>1146</v>
      </c>
      <c r="D94" s="68">
        <v>628</v>
      </c>
      <c r="E94" s="76">
        <v>0</v>
      </c>
      <c r="F94" s="77">
        <v>2.7199999999999998E-2</v>
      </c>
      <c r="G94" s="78">
        <v>2.7199999999999998E-2</v>
      </c>
      <c r="H94" s="79" t="s">
        <v>1407</v>
      </c>
      <c r="I94" s="80" t="s">
        <v>1408</v>
      </c>
      <c r="J94" s="77"/>
      <c r="K94" s="81">
        <f>'2. Emissions Units &amp; Activities'!I$17*F94</f>
        <v>0.58399999999999996</v>
      </c>
      <c r="L94" s="81"/>
      <c r="M94" s="77"/>
      <c r="N94" s="81">
        <f>'2. Emissions Units &amp; Activities'!L$17*F94</f>
        <v>1.5999999999999999E-3</v>
      </c>
      <c r="O94" s="81"/>
    </row>
    <row r="95" spans="1:15" x14ac:dyDescent="0.25">
      <c r="A95" s="59" t="s">
        <v>1378</v>
      </c>
      <c r="B95" s="60" t="s">
        <v>1150</v>
      </c>
      <c r="C95" s="61" t="s">
        <v>1151</v>
      </c>
      <c r="D95" s="68">
        <v>632</v>
      </c>
      <c r="E95" s="76">
        <v>0</v>
      </c>
      <c r="F95" s="77">
        <v>2.9000000000000001E-2</v>
      </c>
      <c r="G95" s="78">
        <v>2.9000000000000001E-2</v>
      </c>
      <c r="H95" s="79" t="s">
        <v>1407</v>
      </c>
      <c r="I95" s="80" t="s">
        <v>1408</v>
      </c>
      <c r="J95" s="77"/>
      <c r="K95" s="81">
        <f>'2. Emissions Units &amp; Activities'!I$17*F95</f>
        <v>0.62264705882352944</v>
      </c>
      <c r="L95" s="81"/>
      <c r="M95" s="77"/>
      <c r="N95" s="81">
        <f>'2. Emissions Units &amp; Activities'!L$17*F95</f>
        <v>1.7058823529411764E-3</v>
      </c>
      <c r="O95" s="81"/>
    </row>
    <row r="96" spans="1:15" x14ac:dyDescent="0.25">
      <c r="A96" s="59"/>
      <c r="B96" s="60"/>
      <c r="C96" s="61" t="str">
        <f>IFERROR(IF(B96="No CAS","",INDEX('DEQ Pollutant List'!$C$7:$C$614,MATCH('3. Pollutant Emissions - EF'!B96,'DEQ Pollutant List'!$B$7:$B$614,0))),"")</f>
        <v/>
      </c>
      <c r="D96" s="68" t="str">
        <f>IFERROR(IF(OR($B96="",$B96="No CAS"),INDEX('DEQ Pollutant List'!$A$7:$A$614,MATCH($C96,'DEQ Pollutant List'!$C$7:$C$614,0)),INDEX('DEQ Pollutant List'!$A$7:$A$614,MATCH($B96,'DEQ Pollutant List'!$B$7:$B$614,0))),"")</f>
        <v/>
      </c>
      <c r="E96" s="76"/>
      <c r="F96" s="77"/>
      <c r="G96" s="78"/>
      <c r="H96" s="79"/>
      <c r="I96" s="80"/>
      <c r="J96" s="77"/>
      <c r="K96" s="81"/>
      <c r="L96" s="79"/>
      <c r="M96" s="77"/>
      <c r="N96" s="81"/>
      <c r="O96" s="79"/>
    </row>
    <row r="97" spans="1:15" x14ac:dyDescent="0.25">
      <c r="A97" s="59" t="s">
        <v>1379</v>
      </c>
      <c r="B97" s="60" t="s">
        <v>102</v>
      </c>
      <c r="C97" s="61" t="s">
        <v>103</v>
      </c>
      <c r="D97" s="68">
        <v>46</v>
      </c>
      <c r="E97" s="76">
        <v>0</v>
      </c>
      <c r="F97" s="77">
        <v>8.0000000000000002E-3</v>
      </c>
      <c r="G97" s="78">
        <v>8.0000000000000002E-3</v>
      </c>
      <c r="H97" s="79" t="s">
        <v>1407</v>
      </c>
      <c r="I97" s="80" t="s">
        <v>1408</v>
      </c>
      <c r="J97" s="77"/>
      <c r="K97" s="81">
        <f>'2. Emissions Units &amp; Activities'!I$18*F97</f>
        <v>0.17176470588235293</v>
      </c>
      <c r="L97" s="81"/>
      <c r="M97" s="77"/>
      <c r="N97" s="81">
        <f>'2. Emissions Units &amp; Activities'!L$18*F97</f>
        <v>4.7058823529411766E-4</v>
      </c>
      <c r="O97" s="81"/>
    </row>
    <row r="98" spans="1:15" x14ac:dyDescent="0.25">
      <c r="A98" s="59" t="s">
        <v>1379</v>
      </c>
      <c r="B98" s="60" t="s">
        <v>482</v>
      </c>
      <c r="C98" s="61" t="s">
        <v>483</v>
      </c>
      <c r="D98" s="68">
        <v>250</v>
      </c>
      <c r="E98" s="76">
        <v>0</v>
      </c>
      <c r="F98" s="77">
        <v>1.7000000000000001E-2</v>
      </c>
      <c r="G98" s="78">
        <v>1.7000000000000001E-2</v>
      </c>
      <c r="H98" s="79" t="s">
        <v>1407</v>
      </c>
      <c r="I98" s="80" t="s">
        <v>1408</v>
      </c>
      <c r="J98" s="77"/>
      <c r="K98" s="81">
        <f>'2. Emissions Units &amp; Activities'!I$18*F98</f>
        <v>0.36499999999999999</v>
      </c>
      <c r="L98" s="81"/>
      <c r="M98" s="77"/>
      <c r="N98" s="81">
        <f>'2. Emissions Units &amp; Activities'!L$18*F98</f>
        <v>1E-3</v>
      </c>
      <c r="O98" s="81"/>
    </row>
    <row r="99" spans="1:15" x14ac:dyDescent="0.25">
      <c r="A99" s="59" t="s">
        <v>1379</v>
      </c>
      <c r="B99" s="60"/>
      <c r="C99" s="61" t="s">
        <v>1173</v>
      </c>
      <c r="D99" s="68">
        <v>401</v>
      </c>
      <c r="E99" s="76">
        <v>0</v>
      </c>
      <c r="F99" s="77">
        <v>1E-4</v>
      </c>
      <c r="G99" s="78">
        <v>1E-4</v>
      </c>
      <c r="H99" s="79" t="s">
        <v>1407</v>
      </c>
      <c r="I99" s="80" t="s">
        <v>1408</v>
      </c>
      <c r="J99" s="77"/>
      <c r="K99" s="81">
        <f>'2. Emissions Units &amp; Activities'!I$18*F99</f>
        <v>2.1470588235294116E-3</v>
      </c>
      <c r="L99" s="81"/>
      <c r="M99" s="77"/>
      <c r="N99" s="81">
        <f>'2. Emissions Units &amp; Activities'!L$18*F99</f>
        <v>5.8823529411764709E-6</v>
      </c>
      <c r="O99" s="81"/>
    </row>
    <row r="100" spans="1:15" x14ac:dyDescent="0.25">
      <c r="A100" s="59" t="s">
        <v>1379</v>
      </c>
      <c r="B100" s="60" t="s">
        <v>633</v>
      </c>
      <c r="C100" s="61" t="s">
        <v>634</v>
      </c>
      <c r="D100" s="68">
        <v>428</v>
      </c>
      <c r="E100" s="76">
        <v>0</v>
      </c>
      <c r="F100" s="77">
        <v>2.9999999999999997E-4</v>
      </c>
      <c r="G100" s="78">
        <v>2.9999999999999997E-4</v>
      </c>
      <c r="H100" s="79" t="s">
        <v>1407</v>
      </c>
      <c r="I100" s="80" t="s">
        <v>1408</v>
      </c>
      <c r="J100" s="77"/>
      <c r="K100" s="81">
        <f>'2. Emissions Units &amp; Activities'!I$18*F100</f>
        <v>6.441176470588234E-3</v>
      </c>
      <c r="L100" s="81"/>
      <c r="M100" s="77"/>
      <c r="N100" s="81">
        <f>'2. Emissions Units &amp; Activities'!L$18*F100</f>
        <v>1.764705882352941E-5</v>
      </c>
      <c r="O100" s="81"/>
    </row>
    <row r="101" spans="1:15" x14ac:dyDescent="0.25">
      <c r="A101" s="59" t="s">
        <v>1379</v>
      </c>
      <c r="B101" s="60" t="s">
        <v>16</v>
      </c>
      <c r="C101" s="61" t="s">
        <v>17</v>
      </c>
      <c r="D101" s="68">
        <v>1</v>
      </c>
      <c r="E101" s="76">
        <v>0</v>
      </c>
      <c r="F101" s="77">
        <v>4.3E-3</v>
      </c>
      <c r="G101" s="78">
        <v>4.3E-3</v>
      </c>
      <c r="H101" s="79" t="s">
        <v>1407</v>
      </c>
      <c r="I101" s="80" t="s">
        <v>1408</v>
      </c>
      <c r="J101" s="77"/>
      <c r="K101" s="81">
        <f>'2. Emissions Units &amp; Activities'!I$18*F101</f>
        <v>9.2323529411764693E-2</v>
      </c>
      <c r="L101" s="81"/>
      <c r="M101" s="77"/>
      <c r="N101" s="81">
        <f>'2. Emissions Units &amp; Activities'!L$18*F101</f>
        <v>2.5294117647058821E-4</v>
      </c>
      <c r="O101" s="81"/>
    </row>
    <row r="102" spans="1:15" x14ac:dyDescent="0.25">
      <c r="A102" s="59" t="s">
        <v>1379</v>
      </c>
      <c r="B102" s="60" t="s">
        <v>26</v>
      </c>
      <c r="C102" s="61" t="s">
        <v>27</v>
      </c>
      <c r="D102" s="68">
        <v>5</v>
      </c>
      <c r="E102" s="76">
        <v>0</v>
      </c>
      <c r="F102" s="77">
        <v>2.7000000000000001E-3</v>
      </c>
      <c r="G102" s="78">
        <v>2.7000000000000001E-3</v>
      </c>
      <c r="H102" s="79" t="s">
        <v>1407</v>
      </c>
      <c r="I102" s="80" t="s">
        <v>1408</v>
      </c>
      <c r="J102" s="77"/>
      <c r="K102" s="81">
        <f>'2. Emissions Units &amp; Activities'!I$18*F102</f>
        <v>5.7970588235294114E-2</v>
      </c>
      <c r="L102" s="81"/>
      <c r="M102" s="77"/>
      <c r="N102" s="81">
        <f>'2. Emissions Units &amp; Activities'!L$18*F102</f>
        <v>1.5882352941176472E-4</v>
      </c>
      <c r="O102" s="81"/>
    </row>
    <row r="103" spans="1:15" x14ac:dyDescent="0.25">
      <c r="A103" s="59" t="s">
        <v>1379</v>
      </c>
      <c r="B103" s="60" t="s">
        <v>64</v>
      </c>
      <c r="C103" s="61" t="s">
        <v>65</v>
      </c>
      <c r="D103" s="68">
        <v>26</v>
      </c>
      <c r="E103" s="76">
        <v>0</v>
      </c>
      <c r="F103" s="77">
        <v>3.2</v>
      </c>
      <c r="G103" s="78">
        <v>3.2</v>
      </c>
      <c r="H103" s="79" t="s">
        <v>1407</v>
      </c>
      <c r="I103" s="80" t="s">
        <v>1408</v>
      </c>
      <c r="J103" s="77"/>
      <c r="K103" s="81">
        <f>'2. Emissions Units &amp; Activities'!I$18*F103</f>
        <v>68.705882352941174</v>
      </c>
      <c r="L103" s="81"/>
      <c r="M103" s="77"/>
      <c r="N103" s="81">
        <f>'2. Emissions Units &amp; Activities'!L$18*F103</f>
        <v>0.18823529411764706</v>
      </c>
      <c r="O103" s="81"/>
    </row>
    <row r="104" spans="1:15" x14ac:dyDescent="0.25">
      <c r="A104" s="59" t="s">
        <v>1379</v>
      </c>
      <c r="B104" s="60" t="s">
        <v>84</v>
      </c>
      <c r="C104" s="61" t="s">
        <v>85</v>
      </c>
      <c r="D104" s="68">
        <v>37</v>
      </c>
      <c r="E104" s="76">
        <v>0</v>
      </c>
      <c r="F104" s="77">
        <v>2.0000000000000001E-4</v>
      </c>
      <c r="G104" s="78">
        <v>2.0000000000000001E-4</v>
      </c>
      <c r="H104" s="79" t="s">
        <v>1407</v>
      </c>
      <c r="I104" s="80" t="s">
        <v>1408</v>
      </c>
      <c r="J104" s="77"/>
      <c r="K104" s="81">
        <f>'2. Emissions Units &amp; Activities'!I$18*F104</f>
        <v>4.2941176470588233E-3</v>
      </c>
      <c r="L104" s="81"/>
      <c r="M104" s="77"/>
      <c r="N104" s="81">
        <f>'2. Emissions Units &amp; Activities'!L$18*F104</f>
        <v>1.1764705882352942E-5</v>
      </c>
      <c r="O104" s="81"/>
    </row>
    <row r="105" spans="1:15" x14ac:dyDescent="0.25">
      <c r="A105" s="59" t="s">
        <v>1379</v>
      </c>
      <c r="B105" s="60" t="s">
        <v>100</v>
      </c>
      <c r="C105" s="61" t="s">
        <v>101</v>
      </c>
      <c r="D105" s="68">
        <v>45</v>
      </c>
      <c r="E105" s="76">
        <v>0</v>
      </c>
      <c r="F105" s="77">
        <v>4.4000000000000003E-3</v>
      </c>
      <c r="G105" s="78">
        <v>4.4000000000000003E-3</v>
      </c>
      <c r="H105" s="79" t="s">
        <v>1407</v>
      </c>
      <c r="I105" s="80" t="s">
        <v>1408</v>
      </c>
      <c r="J105" s="77"/>
      <c r="K105" s="81">
        <f>'2. Emissions Units &amp; Activities'!I$18*F105</f>
        <v>9.4470588235294112E-2</v>
      </c>
      <c r="L105" s="81"/>
      <c r="M105" s="77"/>
      <c r="N105" s="81">
        <f>'2. Emissions Units &amp; Activities'!L$18*F105</f>
        <v>2.5882352941176474E-4</v>
      </c>
      <c r="O105" s="81"/>
    </row>
    <row r="106" spans="1:15" x14ac:dyDescent="0.25">
      <c r="A106" s="59" t="s">
        <v>1379</v>
      </c>
      <c r="B106" s="60" t="s">
        <v>118</v>
      </c>
      <c r="C106" s="61" t="s">
        <v>119</v>
      </c>
      <c r="D106" s="68">
        <v>58</v>
      </c>
      <c r="E106" s="76">
        <v>0</v>
      </c>
      <c r="F106" s="77">
        <v>1.2E-5</v>
      </c>
      <c r="G106" s="78">
        <v>1.2E-5</v>
      </c>
      <c r="H106" s="79" t="s">
        <v>1407</v>
      </c>
      <c r="I106" s="80" t="s">
        <v>1408</v>
      </c>
      <c r="J106" s="77"/>
      <c r="K106" s="81">
        <f>'2. Emissions Units &amp; Activities'!I$18*F106</f>
        <v>2.5764705882352939E-4</v>
      </c>
      <c r="L106" s="81"/>
      <c r="M106" s="77"/>
      <c r="N106" s="81">
        <f>'2. Emissions Units &amp; Activities'!L$18*F106</f>
        <v>7.0588235294117645E-7</v>
      </c>
      <c r="O106" s="81"/>
    </row>
    <row r="107" spans="1:15" x14ac:dyDescent="0.25">
      <c r="A107" s="59" t="s">
        <v>1379</v>
      </c>
      <c r="B107" s="60" t="s">
        <v>168</v>
      </c>
      <c r="C107" s="61" t="s">
        <v>169</v>
      </c>
      <c r="D107" s="68">
        <v>83</v>
      </c>
      <c r="E107" s="76">
        <v>0</v>
      </c>
      <c r="F107" s="77">
        <v>1.1000000000000001E-3</v>
      </c>
      <c r="G107" s="78">
        <v>1.1000000000000001E-3</v>
      </c>
      <c r="H107" s="79" t="s">
        <v>1407</v>
      </c>
      <c r="I107" s="80" t="s">
        <v>1408</v>
      </c>
      <c r="J107" s="77"/>
      <c r="K107" s="81">
        <f>'2. Emissions Units &amp; Activities'!I$18*F107</f>
        <v>2.3617647058823528E-2</v>
      </c>
      <c r="L107" s="81"/>
      <c r="M107" s="77"/>
      <c r="N107" s="81">
        <f>'2. Emissions Units &amp; Activities'!L$18*F107</f>
        <v>6.4705882352941184E-5</v>
      </c>
      <c r="O107" s="81"/>
    </row>
    <row r="108" spans="1:15" x14ac:dyDescent="0.25">
      <c r="A108" s="59" t="s">
        <v>1379</v>
      </c>
      <c r="B108" s="60" t="s">
        <v>251</v>
      </c>
      <c r="C108" s="61" t="s">
        <v>1302</v>
      </c>
      <c r="D108" s="68">
        <v>136</v>
      </c>
      <c r="E108" s="76">
        <v>0</v>
      </c>
      <c r="F108" s="77">
        <v>1.4E-3</v>
      </c>
      <c r="G108" s="78">
        <v>1.4E-3</v>
      </c>
      <c r="H108" s="79" t="s">
        <v>1407</v>
      </c>
      <c r="I108" s="80" t="s">
        <v>1408</v>
      </c>
      <c r="J108" s="77"/>
      <c r="K108" s="81">
        <f>'2. Emissions Units &amp; Activities'!I$18*F108</f>
        <v>3.0058823529411763E-2</v>
      </c>
      <c r="L108" s="81"/>
      <c r="M108" s="77"/>
      <c r="N108" s="81">
        <f>'2. Emissions Units &amp; Activities'!L$18*F108</f>
        <v>8.2352941176470581E-5</v>
      </c>
      <c r="O108" s="81"/>
    </row>
    <row r="109" spans="1:15" x14ac:dyDescent="0.25">
      <c r="A109" s="59" t="s">
        <v>1379</v>
      </c>
      <c r="B109" s="60" t="s">
        <v>256</v>
      </c>
      <c r="C109" s="61" t="s">
        <v>257</v>
      </c>
      <c r="D109" s="68">
        <v>146</v>
      </c>
      <c r="E109" s="76">
        <v>0</v>
      </c>
      <c r="F109" s="77">
        <v>8.3999999999999995E-5</v>
      </c>
      <c r="G109" s="78">
        <v>8.3999999999999995E-5</v>
      </c>
      <c r="H109" s="79" t="s">
        <v>1407</v>
      </c>
      <c r="I109" s="80" t="s">
        <v>1408</v>
      </c>
      <c r="J109" s="77"/>
      <c r="K109" s="81">
        <f>'2. Emissions Units &amp; Activities'!I$18*F109</f>
        <v>1.8035294117647056E-3</v>
      </c>
      <c r="L109" s="81"/>
      <c r="M109" s="77"/>
      <c r="N109" s="81">
        <f>'2. Emissions Units &amp; Activities'!L$18*F109</f>
        <v>4.9411764705882354E-6</v>
      </c>
      <c r="O109" s="81"/>
    </row>
    <row r="110" spans="1:15" x14ac:dyDescent="0.25">
      <c r="A110" s="59" t="s">
        <v>1379</v>
      </c>
      <c r="B110" s="60" t="s">
        <v>259</v>
      </c>
      <c r="C110" s="61" t="s">
        <v>260</v>
      </c>
      <c r="D110" s="68">
        <v>149</v>
      </c>
      <c r="E110" s="76">
        <v>0</v>
      </c>
      <c r="F110" s="77">
        <v>8.4999999999999995E-4</v>
      </c>
      <c r="G110" s="78">
        <v>8.4999999999999995E-4</v>
      </c>
      <c r="H110" s="79" t="s">
        <v>1407</v>
      </c>
      <c r="I110" s="80" t="s">
        <v>1408</v>
      </c>
      <c r="J110" s="77"/>
      <c r="K110" s="81">
        <f>'2. Emissions Units &amp; Activities'!I$18*F110</f>
        <v>1.8249999999999999E-2</v>
      </c>
      <c r="L110" s="81"/>
      <c r="M110" s="77"/>
      <c r="N110" s="81">
        <f>'2. Emissions Units &amp; Activities'!L$18*F110</f>
        <v>4.9999999999999996E-5</v>
      </c>
      <c r="O110" s="81"/>
    </row>
    <row r="111" spans="1:15" x14ac:dyDescent="0.25">
      <c r="A111" s="59" t="s">
        <v>1379</v>
      </c>
      <c r="B111" s="60" t="s">
        <v>445</v>
      </c>
      <c r="C111" s="61" t="s">
        <v>1406</v>
      </c>
      <c r="D111" s="68">
        <v>229</v>
      </c>
      <c r="E111" s="76">
        <v>0</v>
      </c>
      <c r="F111" s="77">
        <v>9.4999999999999998E-3</v>
      </c>
      <c r="G111" s="78">
        <v>9.4999999999999998E-3</v>
      </c>
      <c r="H111" s="79" t="s">
        <v>1407</v>
      </c>
      <c r="I111" s="80" t="s">
        <v>1408</v>
      </c>
      <c r="J111" s="77"/>
      <c r="K111" s="81">
        <f>'2. Emissions Units &amp; Activities'!I$18*F111</f>
        <v>0.2039705882352941</v>
      </c>
      <c r="L111" s="81"/>
      <c r="M111" s="77"/>
      <c r="N111" s="81">
        <f>'2. Emissions Units &amp; Activities'!L$18*F111</f>
        <v>5.5882352941176471E-4</v>
      </c>
      <c r="O111" s="81"/>
    </row>
    <row r="112" spans="1:15" x14ac:dyDescent="0.25">
      <c r="A112" s="59" t="s">
        <v>1379</v>
      </c>
      <c r="B112" s="60" t="s">
        <v>525</v>
      </c>
      <c r="C112" s="61" t="s">
        <v>526</v>
      </c>
      <c r="D112" s="68">
        <v>289</v>
      </c>
      <c r="E112" s="76">
        <v>0</v>
      </c>
      <c r="F112" s="77">
        <v>6.3E-3</v>
      </c>
      <c r="G112" s="78">
        <v>6.3E-3</v>
      </c>
      <c r="H112" s="79" t="s">
        <v>1407</v>
      </c>
      <c r="I112" s="80" t="s">
        <v>1408</v>
      </c>
      <c r="J112" s="77"/>
      <c r="K112" s="81">
        <f>'2. Emissions Units &amp; Activities'!I$18*F112</f>
        <v>0.13526470588235293</v>
      </c>
      <c r="L112" s="81"/>
      <c r="M112" s="77"/>
      <c r="N112" s="81">
        <f>'2. Emissions Units &amp; Activities'!L$18*F112</f>
        <v>3.7058823529411767E-4</v>
      </c>
      <c r="O112" s="81"/>
    </row>
    <row r="113" spans="1:15" x14ac:dyDescent="0.25">
      <c r="A113" s="59" t="s">
        <v>1379</v>
      </c>
      <c r="B113" s="60" t="s">
        <v>557</v>
      </c>
      <c r="C113" s="61" t="s">
        <v>558</v>
      </c>
      <c r="D113" s="68">
        <v>305</v>
      </c>
      <c r="E113" s="76">
        <v>0</v>
      </c>
      <c r="F113" s="77">
        <v>5.0000000000000001E-4</v>
      </c>
      <c r="G113" s="78">
        <v>5.0000000000000001E-4</v>
      </c>
      <c r="H113" s="79" t="s">
        <v>1407</v>
      </c>
      <c r="I113" s="80" t="s">
        <v>1408</v>
      </c>
      <c r="J113" s="77"/>
      <c r="K113" s="81">
        <f>'2. Emissions Units &amp; Activities'!I$18*F113</f>
        <v>1.0735294117647058E-2</v>
      </c>
      <c r="L113" s="81"/>
      <c r="M113" s="77"/>
      <c r="N113" s="81">
        <f>'2. Emissions Units &amp; Activities'!L$18*F113</f>
        <v>2.9411764705882354E-5</v>
      </c>
      <c r="O113" s="81"/>
    </row>
    <row r="114" spans="1:15" x14ac:dyDescent="0.25">
      <c r="A114" s="59" t="s">
        <v>1379</v>
      </c>
      <c r="B114" s="60" t="s">
        <v>563</v>
      </c>
      <c r="C114" s="61" t="s">
        <v>564</v>
      </c>
      <c r="D114" s="68">
        <v>312</v>
      </c>
      <c r="E114" s="76">
        <v>0</v>
      </c>
      <c r="F114" s="77">
        <v>3.8000000000000002E-4</v>
      </c>
      <c r="G114" s="78">
        <v>3.8000000000000002E-4</v>
      </c>
      <c r="H114" s="79" t="s">
        <v>1407</v>
      </c>
      <c r="I114" s="80" t="s">
        <v>1408</v>
      </c>
      <c r="J114" s="77"/>
      <c r="K114" s="81">
        <f>'2. Emissions Units &amp; Activities'!I$18*F114</f>
        <v>8.1588235294117652E-3</v>
      </c>
      <c r="L114" s="81"/>
      <c r="M114" s="77"/>
      <c r="N114" s="81">
        <f>'2. Emissions Units &amp; Activities'!L$18*F114</f>
        <v>2.235294117647059E-5</v>
      </c>
      <c r="O114" s="81"/>
    </row>
    <row r="115" spans="1:15" x14ac:dyDescent="0.25">
      <c r="A115" s="59" t="s">
        <v>1379</v>
      </c>
      <c r="B115" s="60" t="s">
        <v>569</v>
      </c>
      <c r="C115" s="61" t="s">
        <v>570</v>
      </c>
      <c r="D115" s="68">
        <v>316</v>
      </c>
      <c r="E115" s="76">
        <v>0</v>
      </c>
      <c r="F115" s="77">
        <v>2.5999999999999998E-4</v>
      </c>
      <c r="G115" s="78">
        <v>2.5999999999999998E-4</v>
      </c>
      <c r="H115" s="79" t="s">
        <v>1407</v>
      </c>
      <c r="I115" s="80" t="s">
        <v>1408</v>
      </c>
      <c r="J115" s="77"/>
      <c r="K115" s="81">
        <f>'2. Emissions Units &amp; Activities'!I$18*F115</f>
        <v>5.5823529411764697E-3</v>
      </c>
      <c r="L115" s="81"/>
      <c r="M115" s="77"/>
      <c r="N115" s="81">
        <f>'2. Emissions Units &amp; Activities'!L$18*F115</f>
        <v>1.5294117647058822E-5</v>
      </c>
      <c r="O115" s="81"/>
    </row>
    <row r="116" spans="1:15" x14ac:dyDescent="0.25">
      <c r="A116" s="59" t="s">
        <v>1379</v>
      </c>
      <c r="B116" s="60" t="s">
        <v>627</v>
      </c>
      <c r="C116" s="61" t="s">
        <v>628</v>
      </c>
      <c r="D116" s="68">
        <v>361</v>
      </c>
      <c r="E116" s="76">
        <v>0</v>
      </c>
      <c r="F116" s="77">
        <v>1.65E-3</v>
      </c>
      <c r="G116" s="78">
        <v>1.65E-3</v>
      </c>
      <c r="H116" s="79" t="s">
        <v>1407</v>
      </c>
      <c r="I116" s="80" t="s">
        <v>1408</v>
      </c>
      <c r="J116" s="77"/>
      <c r="K116" s="81">
        <f>'2. Emissions Units &amp; Activities'!I$18*F116</f>
        <v>3.5426470588235288E-2</v>
      </c>
      <c r="L116" s="81"/>
      <c r="M116" s="77"/>
      <c r="N116" s="81">
        <f>'2. Emissions Units &amp; Activities'!L$18*F116</f>
        <v>9.7058823529411756E-5</v>
      </c>
      <c r="O116" s="81"/>
    </row>
    <row r="117" spans="1:15" x14ac:dyDescent="0.25">
      <c r="A117" s="59" t="s">
        <v>1379</v>
      </c>
      <c r="B117" s="60" t="s">
        <v>635</v>
      </c>
      <c r="C117" s="61" t="s">
        <v>636</v>
      </c>
      <c r="D117" s="68">
        <v>364</v>
      </c>
      <c r="E117" s="76">
        <v>0</v>
      </c>
      <c r="F117" s="77">
        <v>2.0999999999999999E-3</v>
      </c>
      <c r="G117" s="78">
        <v>2.0999999999999999E-3</v>
      </c>
      <c r="H117" s="79" t="s">
        <v>1407</v>
      </c>
      <c r="I117" s="80" t="s">
        <v>1408</v>
      </c>
      <c r="J117" s="77"/>
      <c r="K117" s="81">
        <f>'2. Emissions Units &amp; Activities'!I$18*F117</f>
        <v>4.5088235294117637E-2</v>
      </c>
      <c r="L117" s="81"/>
      <c r="M117" s="77"/>
      <c r="N117" s="81">
        <f>'2. Emissions Units &amp; Activities'!L$18*F117</f>
        <v>1.2352941176470587E-4</v>
      </c>
      <c r="O117" s="81"/>
    </row>
    <row r="118" spans="1:15" x14ac:dyDescent="0.25">
      <c r="A118" s="59" t="s">
        <v>1379</v>
      </c>
      <c r="B118" s="60" t="s">
        <v>1010</v>
      </c>
      <c r="C118" s="61" t="s">
        <v>1011</v>
      </c>
      <c r="D118" s="68">
        <v>575</v>
      </c>
      <c r="E118" s="76">
        <v>0</v>
      </c>
      <c r="F118" s="77">
        <v>2.4000000000000001E-5</v>
      </c>
      <c r="G118" s="78">
        <v>2.4000000000000001E-5</v>
      </c>
      <c r="H118" s="79" t="s">
        <v>1407</v>
      </c>
      <c r="I118" s="80" t="s">
        <v>1408</v>
      </c>
      <c r="J118" s="77"/>
      <c r="K118" s="81">
        <f>'2. Emissions Units &amp; Activities'!I$18*F118</f>
        <v>5.1529411764705878E-4</v>
      </c>
      <c r="L118" s="81"/>
      <c r="M118" s="77"/>
      <c r="N118" s="81">
        <f>'2. Emissions Units &amp; Activities'!L$18*F118</f>
        <v>1.4117647058823529E-6</v>
      </c>
      <c r="O118" s="81"/>
    </row>
    <row r="119" spans="1:15" x14ac:dyDescent="0.25">
      <c r="A119" s="59" t="s">
        <v>1379</v>
      </c>
      <c r="B119" s="60" t="s">
        <v>1062</v>
      </c>
      <c r="C119" s="61" t="s">
        <v>1063</v>
      </c>
      <c r="D119" s="68">
        <v>600</v>
      </c>
      <c r="E119" s="76">
        <v>0</v>
      </c>
      <c r="F119" s="77">
        <v>3.6600000000000001E-2</v>
      </c>
      <c r="G119" s="78">
        <v>3.6600000000000001E-2</v>
      </c>
      <c r="H119" s="79" t="s">
        <v>1407</v>
      </c>
      <c r="I119" s="80" t="s">
        <v>1408</v>
      </c>
      <c r="J119" s="77"/>
      <c r="K119" s="81">
        <f>'2. Emissions Units &amp; Activities'!I$18*F119</f>
        <v>0.7858235294117647</v>
      </c>
      <c r="L119" s="81"/>
      <c r="M119" s="77"/>
      <c r="N119" s="81">
        <f>'2. Emissions Units &amp; Activities'!L$18*F119</f>
        <v>2.1529411764705884E-3</v>
      </c>
      <c r="O119" s="81"/>
    </row>
    <row r="120" spans="1:15" x14ac:dyDescent="0.25">
      <c r="A120" s="59" t="s">
        <v>1379</v>
      </c>
      <c r="B120" s="60" t="s">
        <v>1129</v>
      </c>
      <c r="C120" s="61" t="s">
        <v>1130</v>
      </c>
      <c r="D120" s="68">
        <v>620</v>
      </c>
      <c r="E120" s="76">
        <v>0</v>
      </c>
      <c r="F120" s="77">
        <v>2.3E-3</v>
      </c>
      <c r="G120" s="78">
        <v>2.3E-3</v>
      </c>
      <c r="H120" s="79" t="s">
        <v>1407</v>
      </c>
      <c r="I120" s="80" t="s">
        <v>1408</v>
      </c>
      <c r="J120" s="77"/>
      <c r="K120" s="81">
        <f>'2. Emissions Units &amp; Activities'!I$18*F120</f>
        <v>4.9382352941176468E-2</v>
      </c>
      <c r="L120" s="81"/>
      <c r="M120" s="77"/>
      <c r="N120" s="81">
        <f>'2. Emissions Units &amp; Activities'!L$18*F120</f>
        <v>1.3529411764705881E-4</v>
      </c>
      <c r="O120" s="81"/>
    </row>
    <row r="121" spans="1:15" x14ac:dyDescent="0.25">
      <c r="A121" s="59" t="s">
        <v>1379</v>
      </c>
      <c r="B121" s="60" t="s">
        <v>1145</v>
      </c>
      <c r="C121" s="61" t="s">
        <v>1146</v>
      </c>
      <c r="D121" s="68">
        <v>628</v>
      </c>
      <c r="E121" s="76">
        <v>0</v>
      </c>
      <c r="F121" s="77">
        <v>2.7199999999999998E-2</v>
      </c>
      <c r="G121" s="78">
        <v>2.7199999999999998E-2</v>
      </c>
      <c r="H121" s="79" t="s">
        <v>1407</v>
      </c>
      <c r="I121" s="80" t="s">
        <v>1408</v>
      </c>
      <c r="J121" s="77"/>
      <c r="K121" s="81">
        <f>'2. Emissions Units &amp; Activities'!I$18*F121</f>
        <v>0.58399999999999996</v>
      </c>
      <c r="L121" s="81"/>
      <c r="M121" s="77"/>
      <c r="N121" s="81">
        <f>'2. Emissions Units &amp; Activities'!L$18*F121</f>
        <v>1.5999999999999999E-3</v>
      </c>
      <c r="O121" s="81"/>
    </row>
    <row r="122" spans="1:15" x14ac:dyDescent="0.25">
      <c r="A122" s="59" t="s">
        <v>1379</v>
      </c>
      <c r="B122" s="60" t="s">
        <v>1150</v>
      </c>
      <c r="C122" s="61" t="s">
        <v>1151</v>
      </c>
      <c r="D122" s="68">
        <v>632</v>
      </c>
      <c r="E122" s="76">
        <v>0</v>
      </c>
      <c r="F122" s="77">
        <v>2.9000000000000001E-2</v>
      </c>
      <c r="G122" s="78">
        <v>2.9000000000000001E-2</v>
      </c>
      <c r="H122" s="79" t="s">
        <v>1407</v>
      </c>
      <c r="I122" s="80" t="s">
        <v>1408</v>
      </c>
      <c r="J122" s="77"/>
      <c r="K122" s="81">
        <f>'2. Emissions Units &amp; Activities'!I$18*F122</f>
        <v>0.62264705882352944</v>
      </c>
      <c r="L122" s="81"/>
      <c r="M122" s="77"/>
      <c r="N122" s="81">
        <f>'2. Emissions Units &amp; Activities'!L$18*F122</f>
        <v>1.7058823529411764E-3</v>
      </c>
      <c r="O122" s="81"/>
    </row>
    <row r="123" spans="1:15" x14ac:dyDescent="0.25">
      <c r="A123" s="59"/>
      <c r="B123" s="60"/>
      <c r="C123" s="61" t="str">
        <f>IFERROR(IF(B123="No CAS","",INDEX('DEQ Pollutant List'!$C$7:$C$614,MATCH('3. Pollutant Emissions - EF'!B123,'DEQ Pollutant List'!$B$7:$B$614,0))),"")</f>
        <v/>
      </c>
      <c r="D123" s="68" t="str">
        <f>IFERROR(IF(OR($B123="",$B123="No CAS"),INDEX('DEQ Pollutant List'!$A$7:$A$614,MATCH($C123,'DEQ Pollutant List'!$C$7:$C$614,0)),INDEX('DEQ Pollutant List'!$A$7:$A$614,MATCH($B123,'DEQ Pollutant List'!$B$7:$B$614,0))),"")</f>
        <v/>
      </c>
      <c r="E123" s="76"/>
      <c r="F123" s="77"/>
      <c r="G123" s="78"/>
      <c r="H123" s="79"/>
      <c r="I123" s="80"/>
      <c r="J123" s="77"/>
      <c r="K123" s="81"/>
      <c r="L123" s="79"/>
      <c r="M123" s="77"/>
      <c r="N123" s="81"/>
      <c r="O123" s="79"/>
    </row>
    <row r="124" spans="1:15" x14ac:dyDescent="0.25">
      <c r="A124" s="59" t="s">
        <v>1380</v>
      </c>
      <c r="B124" s="60" t="s">
        <v>102</v>
      </c>
      <c r="C124" s="61" t="s">
        <v>103</v>
      </c>
      <c r="D124" s="68">
        <v>46</v>
      </c>
      <c r="E124" s="76">
        <v>0</v>
      </c>
      <c r="F124" s="77">
        <v>8.0000000000000002E-3</v>
      </c>
      <c r="G124" s="78">
        <v>8.0000000000000002E-3</v>
      </c>
      <c r="H124" s="79" t="s">
        <v>1407</v>
      </c>
      <c r="I124" s="80" t="s">
        <v>1408</v>
      </c>
      <c r="J124" s="77"/>
      <c r="K124" s="81">
        <f>'2. Emissions Units &amp; Activities'!I$19*F124</f>
        <v>0.17176470588235293</v>
      </c>
      <c r="L124" s="81"/>
      <c r="M124" s="77"/>
      <c r="N124" s="81">
        <f>'2. Emissions Units &amp; Activities'!L$19*F124</f>
        <v>4.7058823529411766E-4</v>
      </c>
      <c r="O124" s="81"/>
    </row>
    <row r="125" spans="1:15" x14ac:dyDescent="0.25">
      <c r="A125" s="59" t="s">
        <v>1380</v>
      </c>
      <c r="B125" s="60" t="s">
        <v>482</v>
      </c>
      <c r="C125" s="61" t="s">
        <v>483</v>
      </c>
      <c r="D125" s="68">
        <v>250</v>
      </c>
      <c r="E125" s="76">
        <v>0</v>
      </c>
      <c r="F125" s="77">
        <v>1.7000000000000001E-2</v>
      </c>
      <c r="G125" s="78">
        <v>1.7000000000000001E-2</v>
      </c>
      <c r="H125" s="79" t="s">
        <v>1407</v>
      </c>
      <c r="I125" s="80" t="s">
        <v>1408</v>
      </c>
      <c r="J125" s="77"/>
      <c r="K125" s="81">
        <f>'2. Emissions Units &amp; Activities'!I$19*F125</f>
        <v>0.36499999999999999</v>
      </c>
      <c r="L125" s="81"/>
      <c r="M125" s="77"/>
      <c r="N125" s="81">
        <f>'2. Emissions Units &amp; Activities'!L$19*F125</f>
        <v>1E-3</v>
      </c>
      <c r="O125" s="81"/>
    </row>
    <row r="126" spans="1:15" x14ac:dyDescent="0.25">
      <c r="A126" s="59" t="s">
        <v>1380</v>
      </c>
      <c r="B126" s="60"/>
      <c r="C126" s="61" t="s">
        <v>1173</v>
      </c>
      <c r="D126" s="68">
        <v>401</v>
      </c>
      <c r="E126" s="76">
        <v>0</v>
      </c>
      <c r="F126" s="77">
        <v>1E-4</v>
      </c>
      <c r="G126" s="78">
        <v>1E-4</v>
      </c>
      <c r="H126" s="79" t="s">
        <v>1407</v>
      </c>
      <c r="I126" s="80" t="s">
        <v>1408</v>
      </c>
      <c r="J126" s="77"/>
      <c r="K126" s="81">
        <f>'2. Emissions Units &amp; Activities'!I$19*F126</f>
        <v>2.1470588235294116E-3</v>
      </c>
      <c r="L126" s="81"/>
      <c r="M126" s="77"/>
      <c r="N126" s="81">
        <f>'2. Emissions Units &amp; Activities'!L$19*F126</f>
        <v>5.8823529411764709E-6</v>
      </c>
      <c r="O126" s="81"/>
    </row>
    <row r="127" spans="1:15" x14ac:dyDescent="0.25">
      <c r="A127" s="59" t="s">
        <v>1380</v>
      </c>
      <c r="B127" s="60" t="s">
        <v>633</v>
      </c>
      <c r="C127" s="61" t="s">
        <v>634</v>
      </c>
      <c r="D127" s="68">
        <v>428</v>
      </c>
      <c r="E127" s="76">
        <v>0</v>
      </c>
      <c r="F127" s="77">
        <v>2.9999999999999997E-4</v>
      </c>
      <c r="G127" s="78">
        <v>2.9999999999999997E-4</v>
      </c>
      <c r="H127" s="79" t="s">
        <v>1407</v>
      </c>
      <c r="I127" s="80" t="s">
        <v>1408</v>
      </c>
      <c r="J127" s="77"/>
      <c r="K127" s="81">
        <f>'2. Emissions Units &amp; Activities'!I$19*F127</f>
        <v>6.441176470588234E-3</v>
      </c>
      <c r="L127" s="81"/>
      <c r="M127" s="77"/>
      <c r="N127" s="81">
        <f>'2. Emissions Units &amp; Activities'!L$19*F127</f>
        <v>1.764705882352941E-5</v>
      </c>
      <c r="O127" s="81"/>
    </row>
    <row r="128" spans="1:15" x14ac:dyDescent="0.25">
      <c r="A128" s="59" t="s">
        <v>1380</v>
      </c>
      <c r="B128" s="60" t="s">
        <v>16</v>
      </c>
      <c r="C128" s="61" t="s">
        <v>17</v>
      </c>
      <c r="D128" s="68">
        <v>1</v>
      </c>
      <c r="E128" s="76">
        <v>0</v>
      </c>
      <c r="F128" s="77">
        <v>4.3E-3</v>
      </c>
      <c r="G128" s="78">
        <v>4.3E-3</v>
      </c>
      <c r="H128" s="79" t="s">
        <v>1407</v>
      </c>
      <c r="I128" s="80" t="s">
        <v>1408</v>
      </c>
      <c r="J128" s="77"/>
      <c r="K128" s="81">
        <f>'2. Emissions Units &amp; Activities'!I$19*F128</f>
        <v>9.2323529411764693E-2</v>
      </c>
      <c r="L128" s="81"/>
      <c r="M128" s="77"/>
      <c r="N128" s="81">
        <f>'2. Emissions Units &amp; Activities'!L$19*F128</f>
        <v>2.5294117647058821E-4</v>
      </c>
      <c r="O128" s="81"/>
    </row>
    <row r="129" spans="1:15" x14ac:dyDescent="0.25">
      <c r="A129" s="59" t="s">
        <v>1380</v>
      </c>
      <c r="B129" s="60" t="s">
        <v>26</v>
      </c>
      <c r="C129" s="61" t="s">
        <v>27</v>
      </c>
      <c r="D129" s="68">
        <v>5</v>
      </c>
      <c r="E129" s="76">
        <v>0</v>
      </c>
      <c r="F129" s="77">
        <v>2.7000000000000001E-3</v>
      </c>
      <c r="G129" s="78">
        <v>2.7000000000000001E-3</v>
      </c>
      <c r="H129" s="79" t="s">
        <v>1407</v>
      </c>
      <c r="I129" s="80" t="s">
        <v>1408</v>
      </c>
      <c r="J129" s="77"/>
      <c r="K129" s="81">
        <f>'2. Emissions Units &amp; Activities'!I$19*F129</f>
        <v>5.7970588235294114E-2</v>
      </c>
      <c r="L129" s="81"/>
      <c r="M129" s="77"/>
      <c r="N129" s="81">
        <f>'2. Emissions Units &amp; Activities'!L$19*F129</f>
        <v>1.5882352941176472E-4</v>
      </c>
      <c r="O129" s="81"/>
    </row>
    <row r="130" spans="1:15" x14ac:dyDescent="0.25">
      <c r="A130" s="59" t="s">
        <v>1380</v>
      </c>
      <c r="B130" s="60" t="s">
        <v>64</v>
      </c>
      <c r="C130" s="61" t="s">
        <v>65</v>
      </c>
      <c r="D130" s="68">
        <v>26</v>
      </c>
      <c r="E130" s="76">
        <v>0</v>
      </c>
      <c r="F130" s="77">
        <v>3.2</v>
      </c>
      <c r="G130" s="78">
        <v>3.2</v>
      </c>
      <c r="H130" s="79" t="s">
        <v>1407</v>
      </c>
      <c r="I130" s="80" t="s">
        <v>1408</v>
      </c>
      <c r="J130" s="77"/>
      <c r="K130" s="81">
        <f>'2. Emissions Units &amp; Activities'!I$19*F130</f>
        <v>68.705882352941174</v>
      </c>
      <c r="L130" s="81"/>
      <c r="M130" s="77"/>
      <c r="N130" s="81">
        <f>'2. Emissions Units &amp; Activities'!L$19*F130</f>
        <v>0.18823529411764706</v>
      </c>
      <c r="O130" s="81"/>
    </row>
    <row r="131" spans="1:15" x14ac:dyDescent="0.25">
      <c r="A131" s="59" t="s">
        <v>1380</v>
      </c>
      <c r="B131" s="60" t="s">
        <v>84</v>
      </c>
      <c r="C131" s="61" t="s">
        <v>85</v>
      </c>
      <c r="D131" s="68">
        <v>37</v>
      </c>
      <c r="E131" s="76">
        <v>0</v>
      </c>
      <c r="F131" s="77">
        <v>2.0000000000000001E-4</v>
      </c>
      <c r="G131" s="78">
        <v>2.0000000000000001E-4</v>
      </c>
      <c r="H131" s="79" t="s">
        <v>1407</v>
      </c>
      <c r="I131" s="80" t="s">
        <v>1408</v>
      </c>
      <c r="J131" s="77"/>
      <c r="K131" s="81">
        <f>'2. Emissions Units &amp; Activities'!I$19*F131</f>
        <v>4.2941176470588233E-3</v>
      </c>
      <c r="L131" s="81"/>
      <c r="M131" s="77"/>
      <c r="N131" s="81">
        <f>'2. Emissions Units &amp; Activities'!L$19*F131</f>
        <v>1.1764705882352942E-5</v>
      </c>
      <c r="O131" s="81"/>
    </row>
    <row r="132" spans="1:15" x14ac:dyDescent="0.25">
      <c r="A132" s="59" t="s">
        <v>1380</v>
      </c>
      <c r="B132" s="60" t="s">
        <v>100</v>
      </c>
      <c r="C132" s="61" t="s">
        <v>101</v>
      </c>
      <c r="D132" s="68">
        <v>45</v>
      </c>
      <c r="E132" s="76">
        <v>0</v>
      </c>
      <c r="F132" s="77">
        <v>4.4000000000000003E-3</v>
      </c>
      <c r="G132" s="78">
        <v>4.4000000000000003E-3</v>
      </c>
      <c r="H132" s="79" t="s">
        <v>1407</v>
      </c>
      <c r="I132" s="80" t="s">
        <v>1408</v>
      </c>
      <c r="J132" s="77"/>
      <c r="K132" s="81">
        <f>'2. Emissions Units &amp; Activities'!I$19*F132</f>
        <v>9.4470588235294112E-2</v>
      </c>
      <c r="L132" s="81"/>
      <c r="M132" s="77"/>
      <c r="N132" s="81">
        <f>'2. Emissions Units &amp; Activities'!L$19*F132</f>
        <v>2.5882352941176474E-4</v>
      </c>
      <c r="O132" s="81"/>
    </row>
    <row r="133" spans="1:15" x14ac:dyDescent="0.25">
      <c r="A133" s="59" t="s">
        <v>1380</v>
      </c>
      <c r="B133" s="60" t="s">
        <v>118</v>
      </c>
      <c r="C133" s="61" t="s">
        <v>119</v>
      </c>
      <c r="D133" s="68">
        <v>58</v>
      </c>
      <c r="E133" s="76">
        <v>0</v>
      </c>
      <c r="F133" s="77">
        <v>1.2E-5</v>
      </c>
      <c r="G133" s="78">
        <v>1.2E-5</v>
      </c>
      <c r="H133" s="79" t="s">
        <v>1407</v>
      </c>
      <c r="I133" s="80" t="s">
        <v>1408</v>
      </c>
      <c r="J133" s="77"/>
      <c r="K133" s="81">
        <f>'2. Emissions Units &amp; Activities'!I$19*F133</f>
        <v>2.5764705882352939E-4</v>
      </c>
      <c r="L133" s="81"/>
      <c r="M133" s="77"/>
      <c r="N133" s="81">
        <f>'2. Emissions Units &amp; Activities'!L$19*F133</f>
        <v>7.0588235294117645E-7</v>
      </c>
      <c r="O133" s="81"/>
    </row>
    <row r="134" spans="1:15" x14ac:dyDescent="0.25">
      <c r="A134" s="59" t="s">
        <v>1380</v>
      </c>
      <c r="B134" s="60" t="s">
        <v>168</v>
      </c>
      <c r="C134" s="61" t="s">
        <v>169</v>
      </c>
      <c r="D134" s="68">
        <v>83</v>
      </c>
      <c r="E134" s="76">
        <v>0</v>
      </c>
      <c r="F134" s="77">
        <v>1.1000000000000001E-3</v>
      </c>
      <c r="G134" s="78">
        <v>1.1000000000000001E-3</v>
      </c>
      <c r="H134" s="79" t="s">
        <v>1407</v>
      </c>
      <c r="I134" s="80" t="s">
        <v>1408</v>
      </c>
      <c r="J134" s="77"/>
      <c r="K134" s="81">
        <f>'2. Emissions Units &amp; Activities'!I$19*F134</f>
        <v>2.3617647058823528E-2</v>
      </c>
      <c r="L134" s="81"/>
      <c r="M134" s="77"/>
      <c r="N134" s="81">
        <f>'2. Emissions Units &amp; Activities'!L$19*F134</f>
        <v>6.4705882352941184E-5</v>
      </c>
      <c r="O134" s="81"/>
    </row>
    <row r="135" spans="1:15" x14ac:dyDescent="0.25">
      <c r="A135" s="59" t="s">
        <v>1380</v>
      </c>
      <c r="B135" s="60" t="s">
        <v>251</v>
      </c>
      <c r="C135" s="61" t="s">
        <v>1302</v>
      </c>
      <c r="D135" s="68">
        <v>136</v>
      </c>
      <c r="E135" s="76">
        <v>0</v>
      </c>
      <c r="F135" s="77">
        <v>1.4E-3</v>
      </c>
      <c r="G135" s="78">
        <v>1.4E-3</v>
      </c>
      <c r="H135" s="79" t="s">
        <v>1407</v>
      </c>
      <c r="I135" s="80" t="s">
        <v>1408</v>
      </c>
      <c r="J135" s="77"/>
      <c r="K135" s="81">
        <f>'2. Emissions Units &amp; Activities'!I$19*F135</f>
        <v>3.0058823529411763E-2</v>
      </c>
      <c r="L135" s="81"/>
      <c r="M135" s="77"/>
      <c r="N135" s="81">
        <f>'2. Emissions Units &amp; Activities'!L$19*F135</f>
        <v>8.2352941176470581E-5</v>
      </c>
      <c r="O135" s="81"/>
    </row>
    <row r="136" spans="1:15" x14ac:dyDescent="0.25">
      <c r="A136" s="59" t="s">
        <v>1380</v>
      </c>
      <c r="B136" s="60" t="s">
        <v>256</v>
      </c>
      <c r="C136" s="61" t="s">
        <v>257</v>
      </c>
      <c r="D136" s="68">
        <v>146</v>
      </c>
      <c r="E136" s="76">
        <v>0</v>
      </c>
      <c r="F136" s="77">
        <v>8.3999999999999995E-5</v>
      </c>
      <c r="G136" s="78">
        <v>8.3999999999999995E-5</v>
      </c>
      <c r="H136" s="79" t="s">
        <v>1407</v>
      </c>
      <c r="I136" s="80" t="s">
        <v>1408</v>
      </c>
      <c r="J136" s="77"/>
      <c r="K136" s="81">
        <f>'2. Emissions Units &amp; Activities'!I$19*F136</f>
        <v>1.8035294117647056E-3</v>
      </c>
      <c r="L136" s="81"/>
      <c r="M136" s="77"/>
      <c r="N136" s="81">
        <f>'2. Emissions Units &amp; Activities'!L$19*F136</f>
        <v>4.9411764705882354E-6</v>
      </c>
      <c r="O136" s="81"/>
    </row>
    <row r="137" spans="1:15" x14ac:dyDescent="0.25">
      <c r="A137" s="59" t="s">
        <v>1380</v>
      </c>
      <c r="B137" s="60" t="s">
        <v>259</v>
      </c>
      <c r="C137" s="61" t="s">
        <v>260</v>
      </c>
      <c r="D137" s="68">
        <v>149</v>
      </c>
      <c r="E137" s="76">
        <v>0</v>
      </c>
      <c r="F137" s="77">
        <v>8.4999999999999995E-4</v>
      </c>
      <c r="G137" s="78">
        <v>8.4999999999999995E-4</v>
      </c>
      <c r="H137" s="79" t="s">
        <v>1407</v>
      </c>
      <c r="I137" s="80" t="s">
        <v>1408</v>
      </c>
      <c r="J137" s="77"/>
      <c r="K137" s="81">
        <f>'2. Emissions Units &amp; Activities'!I$19*F137</f>
        <v>1.8249999999999999E-2</v>
      </c>
      <c r="L137" s="81"/>
      <c r="M137" s="77"/>
      <c r="N137" s="81">
        <f>'2. Emissions Units &amp; Activities'!L$19*F137</f>
        <v>4.9999999999999996E-5</v>
      </c>
      <c r="O137" s="81"/>
    </row>
    <row r="138" spans="1:15" x14ac:dyDescent="0.25">
      <c r="A138" s="59" t="s">
        <v>1380</v>
      </c>
      <c r="B138" s="60" t="s">
        <v>445</v>
      </c>
      <c r="C138" s="61" t="s">
        <v>1406</v>
      </c>
      <c r="D138" s="68">
        <v>229</v>
      </c>
      <c r="E138" s="76">
        <v>0</v>
      </c>
      <c r="F138" s="77">
        <v>9.4999999999999998E-3</v>
      </c>
      <c r="G138" s="78">
        <v>9.4999999999999998E-3</v>
      </c>
      <c r="H138" s="79" t="s">
        <v>1407</v>
      </c>
      <c r="I138" s="80" t="s">
        <v>1408</v>
      </c>
      <c r="J138" s="77"/>
      <c r="K138" s="81">
        <f>'2. Emissions Units &amp; Activities'!I$19*F138</f>
        <v>0.2039705882352941</v>
      </c>
      <c r="L138" s="81"/>
      <c r="M138" s="77"/>
      <c r="N138" s="81">
        <f>'2. Emissions Units &amp; Activities'!L$19*F138</f>
        <v>5.5882352941176471E-4</v>
      </c>
      <c r="O138" s="81"/>
    </row>
    <row r="139" spans="1:15" x14ac:dyDescent="0.25">
      <c r="A139" s="59" t="s">
        <v>1380</v>
      </c>
      <c r="B139" s="60" t="s">
        <v>525</v>
      </c>
      <c r="C139" s="61" t="s">
        <v>526</v>
      </c>
      <c r="D139" s="68">
        <v>289</v>
      </c>
      <c r="E139" s="76">
        <v>0</v>
      </c>
      <c r="F139" s="77">
        <v>6.3E-3</v>
      </c>
      <c r="G139" s="78">
        <v>6.3E-3</v>
      </c>
      <c r="H139" s="79" t="s">
        <v>1407</v>
      </c>
      <c r="I139" s="80" t="s">
        <v>1408</v>
      </c>
      <c r="J139" s="77"/>
      <c r="K139" s="81">
        <f>'2. Emissions Units &amp; Activities'!I$19*F139</f>
        <v>0.13526470588235293</v>
      </c>
      <c r="L139" s="81"/>
      <c r="M139" s="77"/>
      <c r="N139" s="81">
        <f>'2. Emissions Units &amp; Activities'!L$19*F139</f>
        <v>3.7058823529411767E-4</v>
      </c>
      <c r="O139" s="81"/>
    </row>
    <row r="140" spans="1:15" x14ac:dyDescent="0.25">
      <c r="A140" s="59" t="s">
        <v>1380</v>
      </c>
      <c r="B140" s="60" t="s">
        <v>557</v>
      </c>
      <c r="C140" s="61" t="s">
        <v>558</v>
      </c>
      <c r="D140" s="68">
        <v>305</v>
      </c>
      <c r="E140" s="76">
        <v>0</v>
      </c>
      <c r="F140" s="77">
        <v>5.0000000000000001E-4</v>
      </c>
      <c r="G140" s="78">
        <v>5.0000000000000001E-4</v>
      </c>
      <c r="H140" s="79" t="s">
        <v>1407</v>
      </c>
      <c r="I140" s="80" t="s">
        <v>1408</v>
      </c>
      <c r="J140" s="77"/>
      <c r="K140" s="81">
        <f>'2. Emissions Units &amp; Activities'!I$19*F140</f>
        <v>1.0735294117647058E-2</v>
      </c>
      <c r="L140" s="81"/>
      <c r="M140" s="77"/>
      <c r="N140" s="81">
        <f>'2. Emissions Units &amp; Activities'!L$19*F140</f>
        <v>2.9411764705882354E-5</v>
      </c>
      <c r="O140" s="81"/>
    </row>
    <row r="141" spans="1:15" x14ac:dyDescent="0.25">
      <c r="A141" s="59" t="s">
        <v>1380</v>
      </c>
      <c r="B141" s="60" t="s">
        <v>563</v>
      </c>
      <c r="C141" s="61" t="s">
        <v>564</v>
      </c>
      <c r="D141" s="68">
        <v>312</v>
      </c>
      <c r="E141" s="76">
        <v>0</v>
      </c>
      <c r="F141" s="77">
        <v>3.8000000000000002E-4</v>
      </c>
      <c r="G141" s="78">
        <v>3.8000000000000002E-4</v>
      </c>
      <c r="H141" s="79" t="s">
        <v>1407</v>
      </c>
      <c r="I141" s="80" t="s">
        <v>1408</v>
      </c>
      <c r="J141" s="77"/>
      <c r="K141" s="81">
        <f>'2. Emissions Units &amp; Activities'!I$19*F141</f>
        <v>8.1588235294117652E-3</v>
      </c>
      <c r="L141" s="81"/>
      <c r="M141" s="77"/>
      <c r="N141" s="81">
        <f>'2. Emissions Units &amp; Activities'!L$19*F141</f>
        <v>2.235294117647059E-5</v>
      </c>
      <c r="O141" s="81"/>
    </row>
    <row r="142" spans="1:15" x14ac:dyDescent="0.25">
      <c r="A142" s="59" t="s">
        <v>1380</v>
      </c>
      <c r="B142" s="60" t="s">
        <v>569</v>
      </c>
      <c r="C142" s="61" t="s">
        <v>570</v>
      </c>
      <c r="D142" s="68">
        <v>316</v>
      </c>
      <c r="E142" s="76">
        <v>0</v>
      </c>
      <c r="F142" s="77">
        <v>2.5999999999999998E-4</v>
      </c>
      <c r="G142" s="78">
        <v>2.5999999999999998E-4</v>
      </c>
      <c r="H142" s="79" t="s">
        <v>1407</v>
      </c>
      <c r="I142" s="80" t="s">
        <v>1408</v>
      </c>
      <c r="J142" s="77"/>
      <c r="K142" s="81">
        <f>'2. Emissions Units &amp; Activities'!I$19*F142</f>
        <v>5.5823529411764697E-3</v>
      </c>
      <c r="L142" s="81"/>
      <c r="M142" s="77"/>
      <c r="N142" s="81">
        <f>'2. Emissions Units &amp; Activities'!L$19*F142</f>
        <v>1.5294117647058822E-5</v>
      </c>
      <c r="O142" s="81"/>
    </row>
    <row r="143" spans="1:15" x14ac:dyDescent="0.25">
      <c r="A143" s="59" t="s">
        <v>1380</v>
      </c>
      <c r="B143" s="60" t="s">
        <v>627</v>
      </c>
      <c r="C143" s="61" t="s">
        <v>628</v>
      </c>
      <c r="D143" s="68">
        <v>361</v>
      </c>
      <c r="E143" s="76">
        <v>0</v>
      </c>
      <c r="F143" s="77">
        <v>1.65E-3</v>
      </c>
      <c r="G143" s="78">
        <v>1.65E-3</v>
      </c>
      <c r="H143" s="79" t="s">
        <v>1407</v>
      </c>
      <c r="I143" s="80" t="s">
        <v>1408</v>
      </c>
      <c r="J143" s="77"/>
      <c r="K143" s="81">
        <f>'2. Emissions Units &amp; Activities'!I$19*F143</f>
        <v>3.5426470588235288E-2</v>
      </c>
      <c r="L143" s="81"/>
      <c r="M143" s="77"/>
      <c r="N143" s="81">
        <f>'2. Emissions Units &amp; Activities'!L$19*F143</f>
        <v>9.7058823529411756E-5</v>
      </c>
      <c r="O143" s="81"/>
    </row>
    <row r="144" spans="1:15" x14ac:dyDescent="0.25">
      <c r="A144" s="59" t="s">
        <v>1380</v>
      </c>
      <c r="B144" s="60" t="s">
        <v>635</v>
      </c>
      <c r="C144" s="61" t="s">
        <v>636</v>
      </c>
      <c r="D144" s="68">
        <v>364</v>
      </c>
      <c r="E144" s="76">
        <v>0</v>
      </c>
      <c r="F144" s="77">
        <v>2.0999999999999999E-3</v>
      </c>
      <c r="G144" s="78">
        <v>2.0999999999999999E-3</v>
      </c>
      <c r="H144" s="79" t="s">
        <v>1407</v>
      </c>
      <c r="I144" s="80" t="s">
        <v>1408</v>
      </c>
      <c r="J144" s="77"/>
      <c r="K144" s="81">
        <f>'2. Emissions Units &amp; Activities'!I$19*F144</f>
        <v>4.5088235294117637E-2</v>
      </c>
      <c r="L144" s="81"/>
      <c r="M144" s="77"/>
      <c r="N144" s="81">
        <f>'2. Emissions Units &amp; Activities'!L$19*F144</f>
        <v>1.2352941176470587E-4</v>
      </c>
      <c r="O144" s="81"/>
    </row>
    <row r="145" spans="1:15" x14ac:dyDescent="0.25">
      <c r="A145" s="59" t="s">
        <v>1380</v>
      </c>
      <c r="B145" s="60" t="s">
        <v>1010</v>
      </c>
      <c r="C145" s="61" t="s">
        <v>1011</v>
      </c>
      <c r="D145" s="68">
        <v>575</v>
      </c>
      <c r="E145" s="76">
        <v>0</v>
      </c>
      <c r="F145" s="77">
        <v>2.4000000000000001E-5</v>
      </c>
      <c r="G145" s="78">
        <v>2.4000000000000001E-5</v>
      </c>
      <c r="H145" s="79" t="s">
        <v>1407</v>
      </c>
      <c r="I145" s="80" t="s">
        <v>1408</v>
      </c>
      <c r="J145" s="77"/>
      <c r="K145" s="81">
        <f>'2. Emissions Units &amp; Activities'!I$19*F145</f>
        <v>5.1529411764705878E-4</v>
      </c>
      <c r="L145" s="81"/>
      <c r="M145" s="77"/>
      <c r="N145" s="81">
        <f>'2. Emissions Units &amp; Activities'!L$19*F145</f>
        <v>1.4117647058823529E-6</v>
      </c>
      <c r="O145" s="81"/>
    </row>
    <row r="146" spans="1:15" x14ac:dyDescent="0.25">
      <c r="A146" s="59" t="s">
        <v>1380</v>
      </c>
      <c r="B146" s="60" t="s">
        <v>1062</v>
      </c>
      <c r="C146" s="61" t="s">
        <v>1063</v>
      </c>
      <c r="D146" s="68">
        <v>600</v>
      </c>
      <c r="E146" s="76">
        <v>0</v>
      </c>
      <c r="F146" s="77">
        <v>3.6600000000000001E-2</v>
      </c>
      <c r="G146" s="78">
        <v>3.6600000000000001E-2</v>
      </c>
      <c r="H146" s="79" t="s">
        <v>1407</v>
      </c>
      <c r="I146" s="80" t="s">
        <v>1408</v>
      </c>
      <c r="J146" s="77"/>
      <c r="K146" s="81">
        <f>'2. Emissions Units &amp; Activities'!I$19*F146</f>
        <v>0.7858235294117647</v>
      </c>
      <c r="L146" s="81"/>
      <c r="M146" s="77"/>
      <c r="N146" s="81">
        <f>'2. Emissions Units &amp; Activities'!L$19*F146</f>
        <v>2.1529411764705884E-3</v>
      </c>
      <c r="O146" s="81"/>
    </row>
    <row r="147" spans="1:15" x14ac:dyDescent="0.25">
      <c r="A147" s="59" t="s">
        <v>1380</v>
      </c>
      <c r="B147" s="60" t="s">
        <v>1129</v>
      </c>
      <c r="C147" s="61" t="s">
        <v>1130</v>
      </c>
      <c r="D147" s="68">
        <v>620</v>
      </c>
      <c r="E147" s="76">
        <v>0</v>
      </c>
      <c r="F147" s="77">
        <v>2.3E-3</v>
      </c>
      <c r="G147" s="78">
        <v>2.3E-3</v>
      </c>
      <c r="H147" s="79" t="s">
        <v>1407</v>
      </c>
      <c r="I147" s="80" t="s">
        <v>1408</v>
      </c>
      <c r="J147" s="77"/>
      <c r="K147" s="81">
        <f>'2. Emissions Units &amp; Activities'!I$19*F147</f>
        <v>4.9382352941176468E-2</v>
      </c>
      <c r="L147" s="81"/>
      <c r="M147" s="77"/>
      <c r="N147" s="81">
        <f>'2. Emissions Units &amp; Activities'!L$19*F147</f>
        <v>1.3529411764705881E-4</v>
      </c>
      <c r="O147" s="81"/>
    </row>
    <row r="148" spans="1:15" x14ac:dyDescent="0.25">
      <c r="A148" s="59" t="s">
        <v>1380</v>
      </c>
      <c r="B148" s="60" t="s">
        <v>1145</v>
      </c>
      <c r="C148" s="61" t="s">
        <v>1146</v>
      </c>
      <c r="D148" s="68">
        <v>628</v>
      </c>
      <c r="E148" s="76">
        <v>0</v>
      </c>
      <c r="F148" s="77">
        <v>2.7199999999999998E-2</v>
      </c>
      <c r="G148" s="78">
        <v>2.7199999999999998E-2</v>
      </c>
      <c r="H148" s="79" t="s">
        <v>1407</v>
      </c>
      <c r="I148" s="80" t="s">
        <v>1408</v>
      </c>
      <c r="J148" s="77"/>
      <c r="K148" s="81">
        <f>'2. Emissions Units &amp; Activities'!I$19*F148</f>
        <v>0.58399999999999996</v>
      </c>
      <c r="L148" s="81"/>
      <c r="M148" s="77"/>
      <c r="N148" s="81">
        <f>'2. Emissions Units &amp; Activities'!L$19*F148</f>
        <v>1.5999999999999999E-3</v>
      </c>
      <c r="O148" s="81"/>
    </row>
    <row r="149" spans="1:15" x14ac:dyDescent="0.25">
      <c r="A149" s="59" t="s">
        <v>1380</v>
      </c>
      <c r="B149" s="60" t="s">
        <v>1150</v>
      </c>
      <c r="C149" s="61" t="s">
        <v>1151</v>
      </c>
      <c r="D149" s="68">
        <v>632</v>
      </c>
      <c r="E149" s="76">
        <v>0</v>
      </c>
      <c r="F149" s="77">
        <v>2.9000000000000001E-2</v>
      </c>
      <c r="G149" s="78">
        <v>2.9000000000000001E-2</v>
      </c>
      <c r="H149" s="79" t="s">
        <v>1407</v>
      </c>
      <c r="I149" s="80" t="s">
        <v>1408</v>
      </c>
      <c r="J149" s="77"/>
      <c r="K149" s="81">
        <f>'2. Emissions Units &amp; Activities'!I$19*F149</f>
        <v>0.62264705882352944</v>
      </c>
      <c r="L149" s="81"/>
      <c r="M149" s="77"/>
      <c r="N149" s="81">
        <f>'2. Emissions Units &amp; Activities'!L$19*F149</f>
        <v>1.7058823529411764E-3</v>
      </c>
      <c r="O149" s="81"/>
    </row>
    <row r="150" spans="1:15" x14ac:dyDescent="0.25">
      <c r="A150" s="59"/>
      <c r="B150" s="60"/>
      <c r="C150" s="61" t="str">
        <f>IFERROR(IF(B150="No CAS","",INDEX('DEQ Pollutant List'!$C$7:$C$614,MATCH('3. Pollutant Emissions - EF'!B150,'DEQ Pollutant List'!$B$7:$B$614,0))),"")</f>
        <v/>
      </c>
      <c r="D150" s="68" t="str">
        <f>IFERROR(IF(OR($B150="",$B150="No CAS"),INDEX('DEQ Pollutant List'!$A$7:$A$614,MATCH($C150,'DEQ Pollutant List'!$C$7:$C$614,0)),INDEX('DEQ Pollutant List'!$A$7:$A$614,MATCH($B150,'DEQ Pollutant List'!$B$7:$B$614,0))),"")</f>
        <v/>
      </c>
      <c r="E150" s="76"/>
      <c r="F150" s="77"/>
      <c r="G150" s="78"/>
      <c r="H150" s="79"/>
      <c r="I150" s="80"/>
      <c r="J150" s="77"/>
      <c r="K150" s="81"/>
      <c r="L150" s="79"/>
      <c r="M150" s="77"/>
      <c r="N150" s="81"/>
      <c r="O150" s="79"/>
    </row>
    <row r="151" spans="1:15" x14ac:dyDescent="0.25">
      <c r="A151" s="59" t="s">
        <v>1381</v>
      </c>
      <c r="B151" s="60" t="s">
        <v>102</v>
      </c>
      <c r="C151" s="61" t="s">
        <v>103</v>
      </c>
      <c r="D151" s="68">
        <f>IFERROR(IF(OR($B151="",$B151="No CAS"),INDEX('DEQ Pollutant List'!$A$7:$A$614,MATCH($C151,'DEQ Pollutant List'!$C$7:$C$614,0)),INDEX('DEQ Pollutant List'!$A$7:$A$614,MATCH($B151,'DEQ Pollutant List'!$B$7:$B$614,0))),"")</f>
        <v>46</v>
      </c>
      <c r="E151" s="76">
        <v>0</v>
      </c>
      <c r="F151" s="77">
        <v>0.18629999999999999</v>
      </c>
      <c r="G151" s="78">
        <v>0.18629999999999999</v>
      </c>
      <c r="H151" s="79" t="s">
        <v>1413</v>
      </c>
      <c r="I151" s="80" t="s">
        <v>1408</v>
      </c>
      <c r="J151" s="77"/>
      <c r="K151" s="81">
        <f>'2. Emissions Units &amp; Activities'!I$20*F151</f>
        <v>1.3849541999999999</v>
      </c>
      <c r="L151" s="81"/>
      <c r="M151" s="77"/>
      <c r="N151" s="81">
        <f>'2. Emissions Units &amp; Activities'!L$20*F151</f>
        <v>6.924770999999999E-2</v>
      </c>
      <c r="O151" s="81"/>
    </row>
    <row r="152" spans="1:15" x14ac:dyDescent="0.25">
      <c r="A152" s="59" t="s">
        <v>1381</v>
      </c>
      <c r="B152" s="60" t="s">
        <v>148</v>
      </c>
      <c r="C152" s="61" t="s">
        <v>149</v>
      </c>
      <c r="D152" s="68">
        <f>IFERROR(IF(OR($B152="",$B152="No CAS"),INDEX('DEQ Pollutant List'!$A$7:$A$614,MATCH($C152,'DEQ Pollutant List'!$C$7:$C$614,0)),INDEX('DEQ Pollutant List'!$A$7:$A$614,MATCH($B152,'DEQ Pollutant List'!$B$7:$B$614,0))),"")</f>
        <v>75</v>
      </c>
      <c r="E152" s="76">
        <v>0</v>
      </c>
      <c r="F152" s="77">
        <v>0.21740000000000001</v>
      </c>
      <c r="G152" s="78">
        <v>0.21740000000000001</v>
      </c>
      <c r="H152" s="79" t="s">
        <v>1413</v>
      </c>
      <c r="I152" s="80" t="s">
        <v>1408</v>
      </c>
      <c r="J152" s="77"/>
      <c r="K152" s="81">
        <f>'2. Emissions Units &amp; Activities'!I$20*F152</f>
        <v>1.6161516</v>
      </c>
      <c r="L152" s="81"/>
      <c r="M152" s="77"/>
      <c r="N152" s="81">
        <f>'2. Emissions Units &amp; Activities'!L$20*F152</f>
        <v>8.0807580000000004E-2</v>
      </c>
      <c r="O152" s="81"/>
    </row>
    <row r="153" spans="1:15" x14ac:dyDescent="0.25">
      <c r="A153" s="59" t="s">
        <v>1381</v>
      </c>
      <c r="B153" s="60" t="s">
        <v>168</v>
      </c>
      <c r="C153" s="61" t="s">
        <v>169</v>
      </c>
      <c r="D153" s="68">
        <f>IFERROR(IF(OR($B153="",$B153="No CAS"),INDEX('DEQ Pollutant List'!$A$7:$A$614,MATCH($C153,'DEQ Pollutant List'!$C$7:$C$614,0)),INDEX('DEQ Pollutant List'!$A$7:$A$614,MATCH($B153,'DEQ Pollutant List'!$B$7:$B$614,0))),"")</f>
        <v>83</v>
      </c>
      <c r="E153" s="76">
        <v>0</v>
      </c>
      <c r="F153" s="77">
        <v>1.5E-3</v>
      </c>
      <c r="G153" s="78">
        <v>1.5E-3</v>
      </c>
      <c r="H153" s="79" t="s">
        <v>1413</v>
      </c>
      <c r="I153" s="80" t="s">
        <v>1408</v>
      </c>
      <c r="J153" s="77"/>
      <c r="K153" s="81">
        <f>'2. Emissions Units &amp; Activities'!I$20*F153</f>
        <v>1.1151000000000001E-2</v>
      </c>
      <c r="L153" s="81"/>
      <c r="M153" s="77"/>
      <c r="N153" s="81">
        <f>'2. Emissions Units &amp; Activities'!L$20*F153</f>
        <v>5.5754999999999997E-4</v>
      </c>
      <c r="O153" s="81"/>
    </row>
    <row r="154" spans="1:15" x14ac:dyDescent="0.25">
      <c r="A154" s="59" t="s">
        <v>1381</v>
      </c>
      <c r="B154" s="60" t="s">
        <v>482</v>
      </c>
      <c r="C154" s="61" t="s">
        <v>483</v>
      </c>
      <c r="D154" s="68">
        <f>IFERROR(IF(OR($B154="",$B154="No CAS"),INDEX('DEQ Pollutant List'!$A$7:$A$614,MATCH($C154,'DEQ Pollutant List'!$C$7:$C$614,0)),INDEX('DEQ Pollutant List'!$A$7:$A$614,MATCH($B154,'DEQ Pollutant List'!$B$7:$B$614,0))),"")</f>
        <v>250</v>
      </c>
      <c r="E154" s="76">
        <v>0</v>
      </c>
      <c r="F154" s="77">
        <v>1.7261</v>
      </c>
      <c r="G154" s="78">
        <v>1.7261</v>
      </c>
      <c r="H154" s="79" t="s">
        <v>1413</v>
      </c>
      <c r="I154" s="80" t="s">
        <v>1408</v>
      </c>
      <c r="J154" s="77"/>
      <c r="K154" s="81">
        <f>'2. Emissions Units &amp; Activities'!I$20*F154</f>
        <v>12.8318274</v>
      </c>
      <c r="L154" s="81"/>
      <c r="M154" s="77"/>
      <c r="N154" s="81">
        <f>'2. Emissions Units &amp; Activities'!L$20*F154</f>
        <v>0.64159136999999999</v>
      </c>
      <c r="O154" s="81"/>
    </row>
    <row r="155" spans="1:15" x14ac:dyDescent="0.25">
      <c r="A155" s="59" t="s">
        <v>1381</v>
      </c>
      <c r="B155" s="60" t="s">
        <v>1411</v>
      </c>
      <c r="C155" s="61" t="s">
        <v>1410</v>
      </c>
      <c r="D155" s="68" t="str">
        <f>IFERROR(IF(OR($B155="",$B155="No CAS"),INDEX('DEQ Pollutant List'!$A$7:$A$614,MATCH($C155,'DEQ Pollutant List'!$C$7:$C$614,0)),INDEX('DEQ Pollutant List'!$A$7:$A$614,MATCH($B155,'DEQ Pollutant List'!$B$7:$B$614,0))),"")</f>
        <v/>
      </c>
      <c r="E155" s="76">
        <v>0</v>
      </c>
      <c r="F155" s="77">
        <v>1E-4</v>
      </c>
      <c r="G155" s="78">
        <v>1E-4</v>
      </c>
      <c r="H155" s="79" t="s">
        <v>1413</v>
      </c>
      <c r="I155" s="80" t="s">
        <v>1408</v>
      </c>
      <c r="J155" s="77"/>
      <c r="K155" s="81">
        <f>'2. Emissions Units &amp; Activities'!I$20*F155</f>
        <v>7.4340000000000007E-4</v>
      </c>
      <c r="L155" s="81"/>
      <c r="M155" s="77"/>
      <c r="N155" s="81">
        <f>'2. Emissions Units &amp; Activities'!L$20*F155</f>
        <v>3.7169999999999998E-5</v>
      </c>
      <c r="O155" s="81"/>
    </row>
    <row r="156" spans="1:15" x14ac:dyDescent="0.25">
      <c r="A156" s="59" t="s">
        <v>1381</v>
      </c>
      <c r="B156" s="60" t="s">
        <v>84</v>
      </c>
      <c r="C156" s="61" t="s">
        <v>85</v>
      </c>
      <c r="D156" s="68">
        <f>IFERROR(IF(OR($B156="",$B156="No CAS"),INDEX('DEQ Pollutant List'!$A$7:$A$614,MATCH($C156,'DEQ Pollutant List'!$C$7:$C$614,0)),INDEX('DEQ Pollutant List'!$A$7:$A$614,MATCH($B156,'DEQ Pollutant List'!$B$7:$B$614,0))),"")</f>
        <v>37</v>
      </c>
      <c r="E156" s="76">
        <v>0</v>
      </c>
      <c r="F156" s="77">
        <v>1.6000000000000001E-3</v>
      </c>
      <c r="G156" s="78">
        <v>1.6000000000000001E-3</v>
      </c>
      <c r="H156" s="79" t="s">
        <v>1413</v>
      </c>
      <c r="I156" s="80" t="s">
        <v>1408</v>
      </c>
      <c r="J156" s="77"/>
      <c r="K156" s="81">
        <f>'2. Emissions Units &amp; Activities'!I$20*F156</f>
        <v>1.1894400000000001E-2</v>
      </c>
      <c r="L156" s="81"/>
      <c r="M156" s="77"/>
      <c r="N156" s="81">
        <f>'2. Emissions Units &amp; Activities'!L$20*F156</f>
        <v>5.9471999999999997E-4</v>
      </c>
      <c r="O156" s="81"/>
    </row>
    <row r="157" spans="1:15" x14ac:dyDescent="0.25">
      <c r="A157" s="59" t="s">
        <v>1381</v>
      </c>
      <c r="B157" s="60" t="s">
        <v>557</v>
      </c>
      <c r="C157" s="61" t="s">
        <v>558</v>
      </c>
      <c r="D157" s="68">
        <f>IFERROR(IF(OR($B157="",$B157="No CAS"),INDEX('DEQ Pollutant List'!$A$7:$A$614,MATCH($C157,'DEQ Pollutant List'!$C$7:$C$614,0)),INDEX('DEQ Pollutant List'!$A$7:$A$614,MATCH($B157,'DEQ Pollutant List'!$B$7:$B$614,0))),"")</f>
        <v>305</v>
      </c>
      <c r="E157" s="76">
        <v>0</v>
      </c>
      <c r="F157" s="77">
        <v>8.3000000000000001E-3</v>
      </c>
      <c r="G157" s="78">
        <v>8.3000000000000001E-3</v>
      </c>
      <c r="H157" s="79" t="s">
        <v>1413</v>
      </c>
      <c r="I157" s="80" t="s">
        <v>1408</v>
      </c>
      <c r="J157" s="77"/>
      <c r="K157" s="81">
        <f>'2. Emissions Units &amp; Activities'!I$20*F157</f>
        <v>6.1702199999999999E-2</v>
      </c>
      <c r="L157" s="81"/>
      <c r="M157" s="77"/>
      <c r="N157" s="81">
        <f>'2. Emissions Units &amp; Activities'!L$20*F157</f>
        <v>3.0851099999999998E-3</v>
      </c>
      <c r="O157" s="81"/>
    </row>
    <row r="158" spans="1:15" x14ac:dyDescent="0.25">
      <c r="A158" s="59" t="s">
        <v>1381</v>
      </c>
      <c r="B158" s="60" t="s">
        <v>635</v>
      </c>
      <c r="C158" s="61" t="s">
        <v>1166</v>
      </c>
      <c r="D158" s="68">
        <f>IFERROR(IF(OR($B158="",$B158="No CAS"),INDEX('DEQ Pollutant List'!$A$7:$A$614,MATCH($C158,'DEQ Pollutant List'!$C$7:$C$614,0)),INDEX('DEQ Pollutant List'!$A$7:$A$614,MATCH($B158,'DEQ Pollutant List'!$B$7:$B$614,0))),"")</f>
        <v>364</v>
      </c>
      <c r="E158" s="76">
        <v>0</v>
      </c>
      <c r="F158" s="77">
        <v>3.8999999999999998E-3</v>
      </c>
      <c r="G158" s="78">
        <v>3.8999999999999998E-3</v>
      </c>
      <c r="H158" s="79" t="s">
        <v>1413</v>
      </c>
      <c r="I158" s="80" t="s">
        <v>1408</v>
      </c>
      <c r="J158" s="77"/>
      <c r="K158" s="81">
        <f>'2. Emissions Units &amp; Activities'!I$20*F158</f>
        <v>2.89926E-2</v>
      </c>
      <c r="L158" s="81"/>
      <c r="M158" s="77"/>
      <c r="N158" s="81">
        <f>'2. Emissions Units &amp; Activities'!L$20*F158</f>
        <v>1.4496299999999999E-3</v>
      </c>
      <c r="O158" s="81"/>
    </row>
    <row r="159" spans="1:15" x14ac:dyDescent="0.25">
      <c r="A159" s="59" t="s">
        <v>1381</v>
      </c>
      <c r="B159" s="60" t="s">
        <v>633</v>
      </c>
      <c r="C159" s="61" t="s">
        <v>634</v>
      </c>
      <c r="D159" s="68">
        <f>IFERROR(IF(OR($B159="",$B159="No CAS"),INDEX('DEQ Pollutant List'!$A$7:$A$614,MATCH($C159,'DEQ Pollutant List'!$C$7:$C$614,0)),INDEX('DEQ Pollutant List'!$A$7:$A$614,MATCH($B159,'DEQ Pollutant List'!$B$7:$B$614,0))),"")</f>
        <v>428</v>
      </c>
      <c r="E159" s="76">
        <v>0</v>
      </c>
      <c r="F159" s="77">
        <v>1.9699999999999999E-2</v>
      </c>
      <c r="G159" s="78">
        <v>1.9699999999999999E-2</v>
      </c>
      <c r="H159" s="79" t="s">
        <v>1413</v>
      </c>
      <c r="I159" s="80" t="s">
        <v>1408</v>
      </c>
      <c r="J159" s="77"/>
      <c r="K159" s="81">
        <f>'2. Emissions Units &amp; Activities'!I$20*F159</f>
        <v>0.14644979999999999</v>
      </c>
      <c r="L159" s="81"/>
      <c r="M159" s="77"/>
      <c r="N159" s="81">
        <f>'2. Emissions Units &amp; Activities'!L$20*F159</f>
        <v>7.3224899999999992E-3</v>
      </c>
      <c r="O159" s="81"/>
    </row>
    <row r="160" spans="1:15" x14ac:dyDescent="0.25">
      <c r="A160" s="59" t="s">
        <v>1381</v>
      </c>
      <c r="B160" s="60"/>
      <c r="C160" s="61" t="s">
        <v>1173</v>
      </c>
      <c r="D160" s="68">
        <f>IFERROR(IF(OR($B160="",$B160="No CAS"),INDEX('DEQ Pollutant List'!$A$7:$A$614,MATCH($C160,'DEQ Pollutant List'!$C$7:$C$614,0)),INDEX('DEQ Pollutant List'!$A$7:$A$614,MATCH($B160,'DEQ Pollutant List'!$B$7:$B$614,0))),"")</f>
        <v>401</v>
      </c>
      <c r="E160" s="76">
        <v>0</v>
      </c>
      <c r="F160" s="77">
        <v>3.6200000000000003E-2</v>
      </c>
      <c r="G160" s="78">
        <v>3.6200000000000003E-2</v>
      </c>
      <c r="H160" s="79" t="s">
        <v>1413</v>
      </c>
      <c r="I160" s="80" t="s">
        <v>1408</v>
      </c>
      <c r="J160" s="77"/>
      <c r="K160" s="81">
        <f>'2. Emissions Units &amp; Activities'!I$20*F160</f>
        <v>0.26911080000000004</v>
      </c>
      <c r="L160" s="81"/>
      <c r="M160" s="77"/>
      <c r="N160" s="81">
        <f>'2. Emissions Units &amp; Activities'!L$20*F160</f>
        <v>1.345554E-2</v>
      </c>
      <c r="O160" s="81"/>
    </row>
    <row r="161" spans="1:15" x14ac:dyDescent="0.25">
      <c r="A161" s="59" t="s">
        <v>1381</v>
      </c>
      <c r="B161" s="60" t="s">
        <v>16</v>
      </c>
      <c r="C161" s="61" t="s">
        <v>17</v>
      </c>
      <c r="D161" s="68">
        <f>IFERROR(IF(OR($B161="",$B161="No CAS"),INDEX('DEQ Pollutant List'!$A$7:$A$614,MATCH($C161,'DEQ Pollutant List'!$C$7:$C$614,0)),INDEX('DEQ Pollutant List'!$A$7:$A$614,MATCH($B161,'DEQ Pollutant List'!$B$7:$B$614,0))),"")</f>
        <v>1</v>
      </c>
      <c r="E161" s="76">
        <v>0</v>
      </c>
      <c r="F161" s="77">
        <v>0.7833</v>
      </c>
      <c r="G161" s="78">
        <v>0.7833</v>
      </c>
      <c r="H161" s="79" t="s">
        <v>1413</v>
      </c>
      <c r="I161" s="80" t="s">
        <v>1408</v>
      </c>
      <c r="J161" s="77"/>
      <c r="K161" s="81">
        <f>'2. Emissions Units &amp; Activities'!I$20*F161</f>
        <v>5.8230522000000002</v>
      </c>
      <c r="L161" s="81"/>
      <c r="M161" s="77"/>
      <c r="N161" s="81">
        <f>'2. Emissions Units &amp; Activities'!L$20*F161</f>
        <v>0.29115260999999998</v>
      </c>
      <c r="O161" s="81"/>
    </row>
    <row r="162" spans="1:15" x14ac:dyDescent="0.25">
      <c r="A162" s="59" t="s">
        <v>1381</v>
      </c>
      <c r="B162" s="60" t="s">
        <v>26</v>
      </c>
      <c r="C162" s="61" t="s">
        <v>27</v>
      </c>
      <c r="D162" s="68">
        <f>IFERROR(IF(OR($B162="",$B162="No CAS"),INDEX('DEQ Pollutant List'!$A$7:$A$614,MATCH($C162,'DEQ Pollutant List'!$C$7:$C$614,0)),INDEX('DEQ Pollutant List'!$A$7:$A$614,MATCH($B162,'DEQ Pollutant List'!$B$7:$B$614,0))),"")</f>
        <v>5</v>
      </c>
      <c r="E162" s="76">
        <v>0</v>
      </c>
      <c r="F162" s="77">
        <v>3.39E-2</v>
      </c>
      <c r="G162" s="78">
        <v>3.39E-2</v>
      </c>
      <c r="H162" s="79" t="s">
        <v>1413</v>
      </c>
      <c r="I162" s="80" t="s">
        <v>1408</v>
      </c>
      <c r="J162" s="77"/>
      <c r="K162" s="81">
        <f>'2. Emissions Units &amp; Activities'!I$20*F162</f>
        <v>0.25201259999999998</v>
      </c>
      <c r="L162" s="81"/>
      <c r="M162" s="77"/>
      <c r="N162" s="81">
        <f>'2. Emissions Units &amp; Activities'!L$20*F162</f>
        <v>1.260063E-2</v>
      </c>
      <c r="O162" s="81"/>
    </row>
    <row r="163" spans="1:15" x14ac:dyDescent="0.25">
      <c r="A163" s="59" t="s">
        <v>1381</v>
      </c>
      <c r="B163" s="60" t="s">
        <v>64</v>
      </c>
      <c r="C163" s="61" t="s">
        <v>65</v>
      </c>
      <c r="D163" s="68">
        <f>IFERROR(IF(OR($B163="",$B163="No CAS"),INDEX('DEQ Pollutant List'!$A$7:$A$614,MATCH($C163,'DEQ Pollutant List'!$C$7:$C$614,0)),INDEX('DEQ Pollutant List'!$A$7:$A$614,MATCH($B163,'DEQ Pollutant List'!$B$7:$B$614,0))),"")</f>
        <v>26</v>
      </c>
      <c r="E163" s="76">
        <v>0</v>
      </c>
      <c r="F163" s="77">
        <v>2.9</v>
      </c>
      <c r="G163" s="78">
        <v>2.9</v>
      </c>
      <c r="H163" s="79" t="s">
        <v>1413</v>
      </c>
      <c r="I163" s="80" t="s">
        <v>1408</v>
      </c>
      <c r="J163" s="77"/>
      <c r="K163" s="81">
        <f>'2. Emissions Units &amp; Activities'!I$20*F163</f>
        <v>21.558599999999998</v>
      </c>
      <c r="L163" s="81"/>
      <c r="M163" s="77"/>
      <c r="N163" s="81">
        <f>'2. Emissions Units &amp; Activities'!L$20*F163</f>
        <v>1.0779299999999998</v>
      </c>
      <c r="O163" s="81"/>
    </row>
    <row r="164" spans="1:15" x14ac:dyDescent="0.25">
      <c r="A164" s="59" t="s">
        <v>1381</v>
      </c>
      <c r="B164" s="60" t="s">
        <v>259</v>
      </c>
      <c r="C164" s="61" t="s">
        <v>260</v>
      </c>
      <c r="D164" s="68">
        <f>IFERROR(IF(OR($B164="",$B164="No CAS"),INDEX('DEQ Pollutant List'!$A$7:$A$614,MATCH($C164,'DEQ Pollutant List'!$C$7:$C$614,0)),INDEX('DEQ Pollutant List'!$A$7:$A$614,MATCH($B164,'DEQ Pollutant List'!$B$7:$B$614,0))),"")</f>
        <v>149</v>
      </c>
      <c r="E164" s="76">
        <v>0</v>
      </c>
      <c r="F164" s="77">
        <v>4.1000000000000003E-3</v>
      </c>
      <c r="G164" s="78">
        <v>4.1000000000000003E-3</v>
      </c>
      <c r="H164" s="79" t="s">
        <v>1413</v>
      </c>
      <c r="I164" s="80" t="s">
        <v>1408</v>
      </c>
      <c r="J164" s="77"/>
      <c r="K164" s="81">
        <f>'2. Emissions Units &amp; Activities'!I$20*F164</f>
        <v>3.0479400000000004E-2</v>
      </c>
      <c r="L164" s="81"/>
      <c r="M164" s="77"/>
      <c r="N164" s="81">
        <f>'2. Emissions Units &amp; Activities'!L$20*F164</f>
        <v>1.5239699999999999E-3</v>
      </c>
      <c r="O164" s="81"/>
    </row>
    <row r="165" spans="1:15" x14ac:dyDescent="0.25">
      <c r="A165" s="59" t="s">
        <v>1381</v>
      </c>
      <c r="B165" s="60" t="s">
        <v>445</v>
      </c>
      <c r="C165" s="61" t="s">
        <v>446</v>
      </c>
      <c r="D165" s="68">
        <f>IFERROR(IF(OR($B165="",$B165="No CAS"),INDEX('DEQ Pollutant List'!$A$7:$A$614,MATCH($C165,'DEQ Pollutant List'!$C$7:$C$614,0)),INDEX('DEQ Pollutant List'!$A$7:$A$614,MATCH($B165,'DEQ Pollutant List'!$B$7:$B$614,0))),"")</f>
        <v>229</v>
      </c>
      <c r="E165" s="76">
        <v>0</v>
      </c>
      <c r="F165" s="77">
        <v>1.09E-2</v>
      </c>
      <c r="G165" s="78">
        <v>1.09E-2</v>
      </c>
      <c r="H165" s="79" t="s">
        <v>1413</v>
      </c>
      <c r="I165" s="80" t="s">
        <v>1408</v>
      </c>
      <c r="J165" s="77"/>
      <c r="K165" s="81">
        <f>'2. Emissions Units &amp; Activities'!I$20*F165</f>
        <v>8.1030600000000008E-2</v>
      </c>
      <c r="L165" s="81"/>
      <c r="M165" s="77"/>
      <c r="N165" s="81">
        <f>'2. Emissions Units &amp; Activities'!L$20*F165</f>
        <v>4.0515299999999994E-3</v>
      </c>
      <c r="O165" s="81"/>
    </row>
    <row r="166" spans="1:15" x14ac:dyDescent="0.25">
      <c r="A166" s="59" t="s">
        <v>1381</v>
      </c>
      <c r="B166" s="60" t="s">
        <v>525</v>
      </c>
      <c r="C166" s="61" t="s">
        <v>526</v>
      </c>
      <c r="D166" s="68">
        <f>IFERROR(IF(OR($B166="",$B166="No CAS"),INDEX('DEQ Pollutant List'!$A$7:$A$614,MATCH($C166,'DEQ Pollutant List'!$C$7:$C$614,0)),INDEX('DEQ Pollutant List'!$A$7:$A$614,MATCH($B166,'DEQ Pollutant List'!$B$7:$B$614,0))),"")</f>
        <v>289</v>
      </c>
      <c r="E166" s="76">
        <v>0</v>
      </c>
      <c r="F166" s="77">
        <v>2.69E-2</v>
      </c>
      <c r="G166" s="78">
        <v>2.69E-2</v>
      </c>
      <c r="H166" s="79" t="s">
        <v>1413</v>
      </c>
      <c r="I166" s="80" t="s">
        <v>1408</v>
      </c>
      <c r="J166" s="77"/>
      <c r="K166" s="81">
        <f>'2. Emissions Units &amp; Activities'!I$20*F166</f>
        <v>0.1999746</v>
      </c>
      <c r="L166" s="81"/>
      <c r="M166" s="77"/>
      <c r="N166" s="81">
        <f>'2. Emissions Units &amp; Activities'!L$20*F166</f>
        <v>9.9987299999999991E-3</v>
      </c>
      <c r="O166" s="81"/>
    </row>
    <row r="167" spans="1:15" x14ac:dyDescent="0.25">
      <c r="A167" s="59" t="s">
        <v>1381</v>
      </c>
      <c r="B167" s="60" t="s">
        <v>531</v>
      </c>
      <c r="C167" s="61" t="s">
        <v>532</v>
      </c>
      <c r="D167" s="68">
        <f>IFERROR(IF(OR($B167="",$B167="No CAS"),INDEX('DEQ Pollutant List'!$A$7:$A$614,MATCH($C167,'DEQ Pollutant List'!$C$7:$C$614,0)),INDEX('DEQ Pollutant List'!$A$7:$A$614,MATCH($B167,'DEQ Pollutant List'!$B$7:$B$614,0))),"")</f>
        <v>292</v>
      </c>
      <c r="E167" s="76">
        <v>0</v>
      </c>
      <c r="F167" s="77">
        <v>0.18629999999999999</v>
      </c>
      <c r="G167" s="78">
        <v>0.18629999999999999</v>
      </c>
      <c r="H167" s="79" t="s">
        <v>1413</v>
      </c>
      <c r="I167" s="80" t="s">
        <v>1408</v>
      </c>
      <c r="J167" s="77"/>
      <c r="K167" s="81">
        <f>'2. Emissions Units &amp; Activities'!I$20*F167</f>
        <v>1.3849541999999999</v>
      </c>
      <c r="L167" s="81"/>
      <c r="M167" s="77"/>
      <c r="N167" s="81">
        <f>'2. Emissions Units &amp; Activities'!L$20*F167</f>
        <v>6.924770999999999E-2</v>
      </c>
      <c r="O167" s="81"/>
    </row>
    <row r="168" spans="1:15" x14ac:dyDescent="0.25">
      <c r="A168" s="59" t="s">
        <v>1381</v>
      </c>
      <c r="B168" s="60" t="s">
        <v>563</v>
      </c>
      <c r="C168" s="61" t="s">
        <v>564</v>
      </c>
      <c r="D168" s="68">
        <f>IFERROR(IF(OR($B168="",$B168="No CAS"),INDEX('DEQ Pollutant List'!$A$7:$A$614,MATCH($C168,'DEQ Pollutant List'!$C$7:$C$614,0)),INDEX('DEQ Pollutant List'!$A$7:$A$614,MATCH($B168,'DEQ Pollutant List'!$B$7:$B$614,0))),"")</f>
        <v>312</v>
      </c>
      <c r="E168" s="76">
        <v>0</v>
      </c>
      <c r="F168" s="77">
        <v>3.0999999999999999E-3</v>
      </c>
      <c r="G168" s="78">
        <v>3.0999999999999999E-3</v>
      </c>
      <c r="H168" s="79" t="s">
        <v>1413</v>
      </c>
      <c r="I168" s="80" t="s">
        <v>1408</v>
      </c>
      <c r="J168" s="77"/>
      <c r="K168" s="81">
        <f>'2. Emissions Units &amp; Activities'!I$20*F168</f>
        <v>2.3045400000000001E-2</v>
      </c>
      <c r="L168" s="81"/>
      <c r="M168" s="77"/>
      <c r="N168" s="81">
        <f>'2. Emissions Units &amp; Activities'!L$20*F168</f>
        <v>1.1522699999999999E-3</v>
      </c>
      <c r="O168" s="81"/>
    </row>
    <row r="169" spans="1:15" x14ac:dyDescent="0.25">
      <c r="A169" s="59" t="s">
        <v>1381</v>
      </c>
      <c r="B169" s="60" t="s">
        <v>569</v>
      </c>
      <c r="C169" s="61" t="s">
        <v>570</v>
      </c>
      <c r="D169" s="68">
        <f>IFERROR(IF(OR($B169="",$B169="No CAS"),INDEX('DEQ Pollutant List'!$A$7:$A$614,MATCH($C169,'DEQ Pollutant List'!$C$7:$C$614,0)),INDEX('DEQ Pollutant List'!$A$7:$A$614,MATCH($B169,'DEQ Pollutant List'!$B$7:$B$614,0))),"")</f>
        <v>316</v>
      </c>
      <c r="E169" s="76">
        <v>0</v>
      </c>
      <c r="F169" s="77">
        <v>2E-3</v>
      </c>
      <c r="G169" s="78">
        <v>2E-3</v>
      </c>
      <c r="H169" s="79" t="s">
        <v>1413</v>
      </c>
      <c r="I169" s="80" t="s">
        <v>1408</v>
      </c>
      <c r="J169" s="77"/>
      <c r="K169" s="81">
        <f>'2. Emissions Units &amp; Activities'!I$20*F169</f>
        <v>1.4868000000000001E-2</v>
      </c>
      <c r="L169" s="81"/>
      <c r="M169" s="77"/>
      <c r="N169" s="81">
        <f>'2. Emissions Units &amp; Activities'!L$20*F169</f>
        <v>7.4339999999999996E-4</v>
      </c>
      <c r="O169" s="81"/>
    </row>
    <row r="170" spans="1:15" x14ac:dyDescent="0.25">
      <c r="A170" s="59" t="s">
        <v>1381</v>
      </c>
      <c r="B170" s="60" t="s">
        <v>1010</v>
      </c>
      <c r="C170" s="61" t="s">
        <v>1011</v>
      </c>
      <c r="D170" s="68">
        <f>IFERROR(IF(OR($B170="",$B170="No CAS"),INDEX('DEQ Pollutant List'!$A$7:$A$614,MATCH($C170,'DEQ Pollutant List'!$C$7:$C$614,0)),INDEX('DEQ Pollutant List'!$A$7:$A$614,MATCH($B170,'DEQ Pollutant List'!$B$7:$B$614,0))),"")</f>
        <v>575</v>
      </c>
      <c r="E170" s="76">
        <v>0</v>
      </c>
      <c r="F170" s="77">
        <v>2.2000000000000001E-3</v>
      </c>
      <c r="G170" s="78">
        <v>2.2000000000000001E-3</v>
      </c>
      <c r="H170" s="79" t="s">
        <v>1413</v>
      </c>
      <c r="I170" s="80" t="s">
        <v>1408</v>
      </c>
      <c r="J170" s="77"/>
      <c r="K170" s="81">
        <f>'2. Emissions Units &amp; Activities'!I$20*F170</f>
        <v>1.6354800000000003E-2</v>
      </c>
      <c r="L170" s="81"/>
      <c r="M170" s="77"/>
      <c r="N170" s="81">
        <f>'2. Emissions Units &amp; Activities'!L$20*F170</f>
        <v>8.1773999999999996E-4</v>
      </c>
      <c r="O170" s="81"/>
    </row>
    <row r="171" spans="1:15" x14ac:dyDescent="0.25">
      <c r="A171" s="59" t="s">
        <v>1381</v>
      </c>
      <c r="B171" s="60" t="s">
        <v>1062</v>
      </c>
      <c r="C171" s="61" t="s">
        <v>1063</v>
      </c>
      <c r="D171" s="68">
        <f>IFERROR(IF(OR($B171="",$B171="No CAS"),INDEX('DEQ Pollutant List'!$A$7:$A$614,MATCH($C171,'DEQ Pollutant List'!$C$7:$C$614,0)),INDEX('DEQ Pollutant List'!$A$7:$A$614,MATCH($B171,'DEQ Pollutant List'!$B$7:$B$614,0))),"")</f>
        <v>600</v>
      </c>
      <c r="E171" s="76">
        <v>0</v>
      </c>
      <c r="F171" s="77">
        <v>0.10539999999999999</v>
      </c>
      <c r="G171" s="78">
        <v>0.10539999999999999</v>
      </c>
      <c r="H171" s="79" t="s">
        <v>1413</v>
      </c>
      <c r="I171" s="80" t="s">
        <v>1408</v>
      </c>
      <c r="J171" s="77"/>
      <c r="K171" s="81">
        <f>'2. Emissions Units &amp; Activities'!I$20*F171</f>
        <v>0.78354360000000001</v>
      </c>
      <c r="L171" s="81"/>
      <c r="M171" s="77"/>
      <c r="N171" s="81">
        <f>'2. Emissions Units &amp; Activities'!L$20*F171</f>
        <v>3.9177179999999992E-2</v>
      </c>
      <c r="O171" s="81"/>
    </row>
    <row r="172" spans="1:15" x14ac:dyDescent="0.25">
      <c r="A172" s="59" t="s">
        <v>1381</v>
      </c>
      <c r="B172" s="60" t="s">
        <v>1145</v>
      </c>
      <c r="C172" s="61" t="s">
        <v>1146</v>
      </c>
      <c r="D172" s="68">
        <f>IFERROR(IF(OR($B172="",$B172="No CAS"),INDEX('DEQ Pollutant List'!$A$7:$A$614,MATCH($C172,'DEQ Pollutant List'!$C$7:$C$614,0)),INDEX('DEQ Pollutant List'!$A$7:$A$614,MATCH($B172,'DEQ Pollutant List'!$B$7:$B$614,0))),"")</f>
        <v>628</v>
      </c>
      <c r="E172" s="76">
        <v>0</v>
      </c>
      <c r="F172" s="77">
        <v>4.24E-2</v>
      </c>
      <c r="G172" s="78">
        <v>4.24E-2</v>
      </c>
      <c r="H172" s="79" t="s">
        <v>1413</v>
      </c>
      <c r="I172" s="80" t="s">
        <v>1408</v>
      </c>
      <c r="J172" s="77"/>
      <c r="K172" s="81">
        <f>'2. Emissions Units &amp; Activities'!I$20*F172</f>
        <v>0.31520160000000003</v>
      </c>
      <c r="L172" s="81"/>
      <c r="M172" s="77"/>
      <c r="N172" s="81">
        <f>'2. Emissions Units &amp; Activities'!L$20*F172</f>
        <v>1.5760079999999999E-2</v>
      </c>
      <c r="O172" s="81"/>
    </row>
    <row r="173" spans="1:15" x14ac:dyDescent="0.25">
      <c r="A173" s="59" t="s">
        <v>1381</v>
      </c>
      <c r="B173" s="60" t="s">
        <v>1412</v>
      </c>
      <c r="C173" s="61" t="s">
        <v>363</v>
      </c>
      <c r="D173" s="68" t="str">
        <f>IFERROR(IF(OR($B173="",$B173="No CAS"),INDEX('DEQ Pollutant List'!$A$7:$A$614,MATCH($C173,'DEQ Pollutant List'!$C$7:$C$614,0)),INDEX('DEQ Pollutant List'!$A$7:$A$614,MATCH($B173,'DEQ Pollutant List'!$B$7:$B$614,0))),"")</f>
        <v/>
      </c>
      <c r="E173" s="76">
        <v>0</v>
      </c>
      <c r="F173" s="77">
        <v>0.67385630194669199</v>
      </c>
      <c r="G173" s="78">
        <v>0.67385630194669199</v>
      </c>
      <c r="H173" s="79" t="s">
        <v>1416</v>
      </c>
      <c r="I173" s="80" t="s">
        <v>1408</v>
      </c>
      <c r="J173" s="77"/>
      <c r="K173" s="81">
        <f>F173*100</f>
        <v>67.385630194669204</v>
      </c>
      <c r="L173" s="81"/>
      <c r="M173" s="77"/>
      <c r="N173" s="81">
        <f>F173*5</f>
        <v>3.3692815097334599</v>
      </c>
      <c r="O173" s="81"/>
    </row>
    <row r="174" spans="1:15" x14ac:dyDescent="0.25">
      <c r="A174" s="59"/>
      <c r="B174" s="60"/>
      <c r="C174" s="61" t="str">
        <f>IFERROR(IF(B174="No CAS","",INDEX('DEQ Pollutant List'!$C$7:$C$614,MATCH('3. Pollutant Emissions - EF'!B174,'DEQ Pollutant List'!$B$7:$B$614,0))),"")</f>
        <v/>
      </c>
      <c r="D174" s="68" t="str">
        <f>IFERROR(IF(OR($B174="",$B174="No CAS"),INDEX('DEQ Pollutant List'!$A$7:$A$614,MATCH($C174,'DEQ Pollutant List'!$C$7:$C$614,0)),INDEX('DEQ Pollutant List'!$A$7:$A$614,MATCH($B174,'DEQ Pollutant List'!$B$7:$B$614,0))),"")</f>
        <v/>
      </c>
      <c r="E174" s="76"/>
      <c r="F174" s="77"/>
      <c r="G174" s="78"/>
      <c r="H174" s="79"/>
      <c r="I174" s="80"/>
      <c r="J174" s="77"/>
      <c r="K174" s="81"/>
      <c r="L174" s="79"/>
      <c r="M174" s="77"/>
      <c r="N174" s="81"/>
      <c r="O174" s="79"/>
    </row>
    <row r="175" spans="1:15" x14ac:dyDescent="0.25">
      <c r="A175" s="59" t="s">
        <v>1382</v>
      </c>
      <c r="B175" s="60" t="s">
        <v>102</v>
      </c>
      <c r="C175" s="61" t="s">
        <v>103</v>
      </c>
      <c r="D175" s="68">
        <v>46</v>
      </c>
      <c r="E175" s="76">
        <v>0</v>
      </c>
      <c r="F175" s="77">
        <v>0.18629999999999999</v>
      </c>
      <c r="G175" s="78">
        <v>0.18629999999999999</v>
      </c>
      <c r="H175" s="79" t="s">
        <v>1413</v>
      </c>
      <c r="I175" s="80" t="s">
        <v>1408</v>
      </c>
      <c r="J175" s="77"/>
      <c r="K175" s="81">
        <f>'2. Emissions Units &amp; Activities'!I$21*F175</f>
        <v>2.5709400000000002</v>
      </c>
      <c r="L175" s="81"/>
      <c r="M175" s="77"/>
      <c r="N175" s="81">
        <f>'2. Emissions Units &amp; Activities'!L$21*F175</f>
        <v>0.12854699999999999</v>
      </c>
      <c r="O175" s="81"/>
    </row>
    <row r="176" spans="1:15" x14ac:dyDescent="0.25">
      <c r="A176" s="59" t="s">
        <v>1382</v>
      </c>
      <c r="B176" s="60" t="s">
        <v>148</v>
      </c>
      <c r="C176" s="61" t="s">
        <v>149</v>
      </c>
      <c r="D176" s="68">
        <v>75</v>
      </c>
      <c r="E176" s="76">
        <v>0</v>
      </c>
      <c r="F176" s="77">
        <v>0.21740000000000001</v>
      </c>
      <c r="G176" s="78">
        <v>0.21740000000000001</v>
      </c>
      <c r="H176" s="79" t="s">
        <v>1413</v>
      </c>
      <c r="I176" s="80" t="s">
        <v>1408</v>
      </c>
      <c r="J176" s="77"/>
      <c r="K176" s="81">
        <f>'2. Emissions Units &amp; Activities'!I$21*F176</f>
        <v>3.0001200000000003</v>
      </c>
      <c r="L176" s="81"/>
      <c r="M176" s="77"/>
      <c r="N176" s="81">
        <f>'2. Emissions Units &amp; Activities'!L$21*F176</f>
        <v>0.150006</v>
      </c>
      <c r="O176" s="81"/>
    </row>
    <row r="177" spans="1:15" x14ac:dyDescent="0.25">
      <c r="A177" s="59" t="s">
        <v>1382</v>
      </c>
      <c r="B177" s="60" t="s">
        <v>168</v>
      </c>
      <c r="C177" s="61" t="s">
        <v>169</v>
      </c>
      <c r="D177" s="68">
        <v>83</v>
      </c>
      <c r="E177" s="76">
        <v>0</v>
      </c>
      <c r="F177" s="77">
        <v>1.5E-3</v>
      </c>
      <c r="G177" s="78">
        <v>1.5E-3</v>
      </c>
      <c r="H177" s="79" t="s">
        <v>1413</v>
      </c>
      <c r="I177" s="80" t="s">
        <v>1408</v>
      </c>
      <c r="J177" s="77"/>
      <c r="K177" s="81">
        <f>'2. Emissions Units &amp; Activities'!I$21*F177</f>
        <v>2.0700000000000003E-2</v>
      </c>
      <c r="L177" s="81"/>
      <c r="M177" s="77"/>
      <c r="N177" s="81">
        <f>'2. Emissions Units &amp; Activities'!L$21*F177</f>
        <v>1.0349999999999999E-3</v>
      </c>
      <c r="O177" s="81"/>
    </row>
    <row r="178" spans="1:15" x14ac:dyDescent="0.25">
      <c r="A178" s="59" t="s">
        <v>1382</v>
      </c>
      <c r="B178" s="60" t="s">
        <v>482</v>
      </c>
      <c r="C178" s="61" t="s">
        <v>483</v>
      </c>
      <c r="D178" s="68">
        <v>250</v>
      </c>
      <c r="E178" s="76">
        <v>0</v>
      </c>
      <c r="F178" s="77">
        <v>1.7261</v>
      </c>
      <c r="G178" s="78">
        <v>1.7261</v>
      </c>
      <c r="H178" s="79" t="s">
        <v>1413</v>
      </c>
      <c r="I178" s="80" t="s">
        <v>1408</v>
      </c>
      <c r="J178" s="77"/>
      <c r="K178" s="81">
        <f>'2. Emissions Units &amp; Activities'!I$21*F178</f>
        <v>23.820180000000001</v>
      </c>
      <c r="L178" s="81"/>
      <c r="M178" s="77"/>
      <c r="N178" s="81">
        <f>'2. Emissions Units &amp; Activities'!L$21*F178</f>
        <v>1.191009</v>
      </c>
      <c r="O178" s="81"/>
    </row>
    <row r="179" spans="1:15" x14ac:dyDescent="0.25">
      <c r="A179" s="59" t="s">
        <v>1382</v>
      </c>
      <c r="B179" s="60" t="s">
        <v>1411</v>
      </c>
      <c r="C179" s="61" t="s">
        <v>1410</v>
      </c>
      <c r="D179" s="68" t="s">
        <v>178</v>
      </c>
      <c r="E179" s="76">
        <v>0</v>
      </c>
      <c r="F179" s="77">
        <v>1E-4</v>
      </c>
      <c r="G179" s="78">
        <v>1E-4</v>
      </c>
      <c r="H179" s="79" t="s">
        <v>1413</v>
      </c>
      <c r="I179" s="80" t="s">
        <v>1408</v>
      </c>
      <c r="J179" s="77"/>
      <c r="K179" s="81">
        <f>'2. Emissions Units &amp; Activities'!I$21*F179</f>
        <v>1.3800000000000002E-3</v>
      </c>
      <c r="L179" s="81"/>
      <c r="M179" s="77"/>
      <c r="N179" s="81">
        <f>'2. Emissions Units &amp; Activities'!L$21*F179</f>
        <v>6.8999999999999997E-5</v>
      </c>
      <c r="O179" s="81"/>
    </row>
    <row r="180" spans="1:15" x14ac:dyDescent="0.25">
      <c r="A180" s="59" t="s">
        <v>1382</v>
      </c>
      <c r="B180" s="60" t="s">
        <v>84</v>
      </c>
      <c r="C180" s="61" t="s">
        <v>85</v>
      </c>
      <c r="D180" s="68">
        <v>37</v>
      </c>
      <c r="E180" s="76">
        <v>0</v>
      </c>
      <c r="F180" s="77">
        <v>1.6000000000000001E-3</v>
      </c>
      <c r="G180" s="78">
        <v>1.6000000000000001E-3</v>
      </c>
      <c r="H180" s="79" t="s">
        <v>1413</v>
      </c>
      <c r="I180" s="80" t="s">
        <v>1408</v>
      </c>
      <c r="J180" s="77"/>
      <c r="K180" s="81">
        <f>'2. Emissions Units &amp; Activities'!I$21*F180</f>
        <v>2.2080000000000002E-2</v>
      </c>
      <c r="L180" s="81"/>
      <c r="M180" s="77"/>
      <c r="N180" s="81">
        <f>'2. Emissions Units &amp; Activities'!L$21*F180</f>
        <v>1.1039999999999999E-3</v>
      </c>
      <c r="O180" s="81"/>
    </row>
    <row r="181" spans="1:15" x14ac:dyDescent="0.25">
      <c r="A181" s="59" t="s">
        <v>1382</v>
      </c>
      <c r="B181" s="60" t="s">
        <v>557</v>
      </c>
      <c r="C181" s="61" t="s">
        <v>558</v>
      </c>
      <c r="D181" s="68">
        <v>305</v>
      </c>
      <c r="E181" s="76">
        <v>0</v>
      </c>
      <c r="F181" s="77">
        <v>8.3000000000000001E-3</v>
      </c>
      <c r="G181" s="78">
        <v>8.3000000000000001E-3</v>
      </c>
      <c r="H181" s="79" t="s">
        <v>1413</v>
      </c>
      <c r="I181" s="80" t="s">
        <v>1408</v>
      </c>
      <c r="J181" s="77"/>
      <c r="K181" s="81">
        <f>'2. Emissions Units &amp; Activities'!I$21*F181</f>
        <v>0.11454</v>
      </c>
      <c r="L181" s="81"/>
      <c r="M181" s="77"/>
      <c r="N181" s="81">
        <f>'2. Emissions Units &amp; Activities'!L$21*F181</f>
        <v>5.7269999999999995E-3</v>
      </c>
      <c r="O181" s="81"/>
    </row>
    <row r="182" spans="1:15" x14ac:dyDescent="0.25">
      <c r="A182" s="59" t="s">
        <v>1382</v>
      </c>
      <c r="B182" s="60" t="s">
        <v>635</v>
      </c>
      <c r="C182" s="61" t="s">
        <v>1166</v>
      </c>
      <c r="D182" s="68">
        <v>364</v>
      </c>
      <c r="E182" s="76">
        <v>0</v>
      </c>
      <c r="F182" s="77">
        <v>3.8999999999999998E-3</v>
      </c>
      <c r="G182" s="78">
        <v>3.8999999999999998E-3</v>
      </c>
      <c r="H182" s="79" t="s">
        <v>1413</v>
      </c>
      <c r="I182" s="80" t="s">
        <v>1408</v>
      </c>
      <c r="J182" s="77"/>
      <c r="K182" s="81">
        <f>'2. Emissions Units &amp; Activities'!I$21*F182</f>
        <v>5.382E-2</v>
      </c>
      <c r="L182" s="81"/>
      <c r="M182" s="77"/>
      <c r="N182" s="81">
        <f>'2. Emissions Units &amp; Activities'!L$21*F182</f>
        <v>2.6909999999999998E-3</v>
      </c>
      <c r="O182" s="81"/>
    </row>
    <row r="183" spans="1:15" x14ac:dyDescent="0.25">
      <c r="A183" s="59" t="s">
        <v>1382</v>
      </c>
      <c r="B183" s="60" t="s">
        <v>633</v>
      </c>
      <c r="C183" s="61" t="s">
        <v>634</v>
      </c>
      <c r="D183" s="68">
        <v>428</v>
      </c>
      <c r="E183" s="76">
        <v>0</v>
      </c>
      <c r="F183" s="77">
        <v>1.9699999999999999E-2</v>
      </c>
      <c r="G183" s="78">
        <v>1.9699999999999999E-2</v>
      </c>
      <c r="H183" s="79" t="s">
        <v>1413</v>
      </c>
      <c r="I183" s="80" t="s">
        <v>1408</v>
      </c>
      <c r="J183" s="77"/>
      <c r="K183" s="81">
        <f>'2. Emissions Units &amp; Activities'!I$21*F183</f>
        <v>0.27185999999999999</v>
      </c>
      <c r="L183" s="81"/>
      <c r="M183" s="77"/>
      <c r="N183" s="81">
        <f>'2. Emissions Units &amp; Activities'!L$21*F183</f>
        <v>1.3592999999999997E-2</v>
      </c>
      <c r="O183" s="81"/>
    </row>
    <row r="184" spans="1:15" x14ac:dyDescent="0.25">
      <c r="A184" s="59" t="s">
        <v>1382</v>
      </c>
      <c r="B184" s="60"/>
      <c r="C184" s="61" t="s">
        <v>1173</v>
      </c>
      <c r="D184" s="68">
        <v>401</v>
      </c>
      <c r="E184" s="76">
        <v>0</v>
      </c>
      <c r="F184" s="77">
        <v>3.6200000000000003E-2</v>
      </c>
      <c r="G184" s="78">
        <v>3.6200000000000003E-2</v>
      </c>
      <c r="H184" s="79" t="s">
        <v>1413</v>
      </c>
      <c r="I184" s="80" t="s">
        <v>1408</v>
      </c>
      <c r="J184" s="77"/>
      <c r="K184" s="81">
        <f>'2. Emissions Units &amp; Activities'!I$21*F184</f>
        <v>0.49956000000000006</v>
      </c>
      <c r="L184" s="81"/>
      <c r="M184" s="77"/>
      <c r="N184" s="81">
        <f>'2. Emissions Units &amp; Activities'!L$21*F184</f>
        <v>2.4978E-2</v>
      </c>
      <c r="O184" s="81"/>
    </row>
    <row r="185" spans="1:15" x14ac:dyDescent="0.25">
      <c r="A185" s="59" t="s">
        <v>1382</v>
      </c>
      <c r="B185" s="60" t="s">
        <v>16</v>
      </c>
      <c r="C185" s="61" t="s">
        <v>17</v>
      </c>
      <c r="D185" s="68">
        <v>1</v>
      </c>
      <c r="E185" s="76">
        <v>0</v>
      </c>
      <c r="F185" s="77">
        <v>0.7833</v>
      </c>
      <c r="G185" s="78">
        <v>0.7833</v>
      </c>
      <c r="H185" s="79" t="s">
        <v>1413</v>
      </c>
      <c r="I185" s="80" t="s">
        <v>1408</v>
      </c>
      <c r="J185" s="77"/>
      <c r="K185" s="81">
        <f>'2. Emissions Units &amp; Activities'!I$21*F185</f>
        <v>10.80954</v>
      </c>
      <c r="L185" s="81"/>
      <c r="M185" s="77"/>
      <c r="N185" s="81">
        <f>'2. Emissions Units &amp; Activities'!L$21*F185</f>
        <v>0.54047699999999999</v>
      </c>
      <c r="O185" s="81"/>
    </row>
    <row r="186" spans="1:15" x14ac:dyDescent="0.25">
      <c r="A186" s="59" t="s">
        <v>1382</v>
      </c>
      <c r="B186" s="60" t="s">
        <v>26</v>
      </c>
      <c r="C186" s="61" t="s">
        <v>27</v>
      </c>
      <c r="D186" s="68">
        <v>5</v>
      </c>
      <c r="E186" s="76">
        <v>0</v>
      </c>
      <c r="F186" s="77">
        <v>3.39E-2</v>
      </c>
      <c r="G186" s="78">
        <v>3.39E-2</v>
      </c>
      <c r="H186" s="79" t="s">
        <v>1413</v>
      </c>
      <c r="I186" s="80" t="s">
        <v>1408</v>
      </c>
      <c r="J186" s="77"/>
      <c r="K186" s="81">
        <f>'2. Emissions Units &amp; Activities'!I$21*F186</f>
        <v>0.46782000000000001</v>
      </c>
      <c r="L186" s="81"/>
      <c r="M186" s="77"/>
      <c r="N186" s="81">
        <f>'2. Emissions Units &amp; Activities'!L$21*F186</f>
        <v>2.3390999999999999E-2</v>
      </c>
      <c r="O186" s="81"/>
    </row>
    <row r="187" spans="1:15" x14ac:dyDescent="0.25">
      <c r="A187" s="59" t="s">
        <v>1382</v>
      </c>
      <c r="B187" s="60" t="s">
        <v>64</v>
      </c>
      <c r="C187" s="61" t="s">
        <v>65</v>
      </c>
      <c r="D187" s="68">
        <v>26</v>
      </c>
      <c r="E187" s="76">
        <v>0</v>
      </c>
      <c r="F187" s="77">
        <v>2.9</v>
      </c>
      <c r="G187" s="78">
        <v>2.9</v>
      </c>
      <c r="H187" s="79" t="s">
        <v>1413</v>
      </c>
      <c r="I187" s="80" t="s">
        <v>1408</v>
      </c>
      <c r="J187" s="77"/>
      <c r="K187" s="81">
        <f>'2. Emissions Units &amp; Activities'!I$21*F187</f>
        <v>40.020000000000003</v>
      </c>
      <c r="L187" s="81"/>
      <c r="M187" s="77"/>
      <c r="N187" s="81">
        <f>'2. Emissions Units &amp; Activities'!L$21*F187</f>
        <v>2.0009999999999999</v>
      </c>
      <c r="O187" s="81"/>
    </row>
    <row r="188" spans="1:15" x14ac:dyDescent="0.25">
      <c r="A188" s="59" t="s">
        <v>1382</v>
      </c>
      <c r="B188" s="60" t="s">
        <v>259</v>
      </c>
      <c r="C188" s="61" t="s">
        <v>260</v>
      </c>
      <c r="D188" s="68">
        <v>149</v>
      </c>
      <c r="E188" s="76">
        <v>0</v>
      </c>
      <c r="F188" s="77">
        <v>4.1000000000000003E-3</v>
      </c>
      <c r="G188" s="78">
        <v>4.1000000000000003E-3</v>
      </c>
      <c r="H188" s="79" t="s">
        <v>1413</v>
      </c>
      <c r="I188" s="80" t="s">
        <v>1408</v>
      </c>
      <c r="J188" s="77"/>
      <c r="K188" s="81">
        <f>'2. Emissions Units &amp; Activities'!I$21*F188</f>
        <v>5.6580000000000005E-2</v>
      </c>
      <c r="L188" s="81"/>
      <c r="M188" s="77"/>
      <c r="N188" s="81">
        <f>'2. Emissions Units &amp; Activities'!L$21*F188</f>
        <v>2.8289999999999999E-3</v>
      </c>
      <c r="O188" s="81"/>
    </row>
    <row r="189" spans="1:15" x14ac:dyDescent="0.25">
      <c r="A189" s="59" t="s">
        <v>1382</v>
      </c>
      <c r="B189" s="60" t="s">
        <v>445</v>
      </c>
      <c r="C189" s="61" t="s">
        <v>446</v>
      </c>
      <c r="D189" s="68">
        <v>229</v>
      </c>
      <c r="E189" s="76">
        <v>0</v>
      </c>
      <c r="F189" s="77">
        <v>1.09E-2</v>
      </c>
      <c r="G189" s="78">
        <v>1.09E-2</v>
      </c>
      <c r="H189" s="79" t="s">
        <v>1413</v>
      </c>
      <c r="I189" s="80" t="s">
        <v>1408</v>
      </c>
      <c r="J189" s="77"/>
      <c r="K189" s="81">
        <f>'2. Emissions Units &amp; Activities'!I$21*F189</f>
        <v>0.15042</v>
      </c>
      <c r="L189" s="81"/>
      <c r="M189" s="77"/>
      <c r="N189" s="81">
        <f>'2. Emissions Units &amp; Activities'!L$21*F189</f>
        <v>7.520999999999999E-3</v>
      </c>
      <c r="O189" s="81"/>
    </row>
    <row r="190" spans="1:15" x14ac:dyDescent="0.25">
      <c r="A190" s="59" t="s">
        <v>1382</v>
      </c>
      <c r="B190" s="60" t="s">
        <v>525</v>
      </c>
      <c r="C190" s="61" t="s">
        <v>526</v>
      </c>
      <c r="D190" s="68">
        <v>289</v>
      </c>
      <c r="E190" s="76">
        <v>0</v>
      </c>
      <c r="F190" s="77">
        <v>2.69E-2</v>
      </c>
      <c r="G190" s="78">
        <v>2.69E-2</v>
      </c>
      <c r="H190" s="79" t="s">
        <v>1413</v>
      </c>
      <c r="I190" s="80" t="s">
        <v>1408</v>
      </c>
      <c r="J190" s="77"/>
      <c r="K190" s="81">
        <f>'2. Emissions Units &amp; Activities'!I$21*F190</f>
        <v>0.37122000000000005</v>
      </c>
      <c r="L190" s="81"/>
      <c r="M190" s="77"/>
      <c r="N190" s="81">
        <f>'2. Emissions Units &amp; Activities'!L$21*F190</f>
        <v>1.8560999999999998E-2</v>
      </c>
      <c r="O190" s="81"/>
    </row>
    <row r="191" spans="1:15" x14ac:dyDescent="0.25">
      <c r="A191" s="59" t="s">
        <v>1382</v>
      </c>
      <c r="B191" s="60" t="s">
        <v>531</v>
      </c>
      <c r="C191" s="61" t="s">
        <v>532</v>
      </c>
      <c r="D191" s="68">
        <v>292</v>
      </c>
      <c r="E191" s="76">
        <v>0</v>
      </c>
      <c r="F191" s="77">
        <v>0.18629999999999999</v>
      </c>
      <c r="G191" s="78">
        <v>0.18629999999999999</v>
      </c>
      <c r="H191" s="79" t="s">
        <v>1413</v>
      </c>
      <c r="I191" s="80" t="s">
        <v>1408</v>
      </c>
      <c r="J191" s="77"/>
      <c r="K191" s="81">
        <f>'2. Emissions Units &amp; Activities'!I$21*F191</f>
        <v>2.5709400000000002</v>
      </c>
      <c r="L191" s="81"/>
      <c r="M191" s="77"/>
      <c r="N191" s="81">
        <f>'2. Emissions Units &amp; Activities'!L$21*F191</f>
        <v>0.12854699999999999</v>
      </c>
      <c r="O191" s="81"/>
    </row>
    <row r="192" spans="1:15" x14ac:dyDescent="0.25">
      <c r="A192" s="59" t="s">
        <v>1382</v>
      </c>
      <c r="B192" s="60" t="s">
        <v>563</v>
      </c>
      <c r="C192" s="61" t="s">
        <v>564</v>
      </c>
      <c r="D192" s="68">
        <v>312</v>
      </c>
      <c r="E192" s="76">
        <v>0</v>
      </c>
      <c r="F192" s="77">
        <v>3.0999999999999999E-3</v>
      </c>
      <c r="G192" s="78">
        <v>3.0999999999999999E-3</v>
      </c>
      <c r="H192" s="79" t="s">
        <v>1413</v>
      </c>
      <c r="I192" s="80" t="s">
        <v>1408</v>
      </c>
      <c r="J192" s="77"/>
      <c r="K192" s="81">
        <f>'2. Emissions Units &amp; Activities'!I$21*F192</f>
        <v>4.2779999999999999E-2</v>
      </c>
      <c r="L192" s="81"/>
      <c r="M192" s="77"/>
      <c r="N192" s="81">
        <f>'2. Emissions Units &amp; Activities'!L$21*F192</f>
        <v>2.1389999999999998E-3</v>
      </c>
      <c r="O192" s="81"/>
    </row>
    <row r="193" spans="1:15" x14ac:dyDescent="0.25">
      <c r="A193" s="59" t="s">
        <v>1382</v>
      </c>
      <c r="B193" s="60" t="s">
        <v>569</v>
      </c>
      <c r="C193" s="61" t="s">
        <v>570</v>
      </c>
      <c r="D193" s="68">
        <v>316</v>
      </c>
      <c r="E193" s="76">
        <v>0</v>
      </c>
      <c r="F193" s="77">
        <v>2E-3</v>
      </c>
      <c r="G193" s="78">
        <v>2E-3</v>
      </c>
      <c r="H193" s="79" t="s">
        <v>1413</v>
      </c>
      <c r="I193" s="80" t="s">
        <v>1408</v>
      </c>
      <c r="J193" s="77"/>
      <c r="K193" s="81">
        <f>'2. Emissions Units &amp; Activities'!I$21*F193</f>
        <v>2.7600000000000003E-2</v>
      </c>
      <c r="L193" s="81"/>
      <c r="M193" s="77"/>
      <c r="N193" s="81">
        <f>'2. Emissions Units &amp; Activities'!L$21*F193</f>
        <v>1.3799999999999999E-3</v>
      </c>
      <c r="O193" s="81"/>
    </row>
    <row r="194" spans="1:15" x14ac:dyDescent="0.25">
      <c r="A194" s="59" t="s">
        <v>1382</v>
      </c>
      <c r="B194" s="60" t="s">
        <v>1010</v>
      </c>
      <c r="C194" s="61" t="s">
        <v>1011</v>
      </c>
      <c r="D194" s="68">
        <v>575</v>
      </c>
      <c r="E194" s="76">
        <v>0</v>
      </c>
      <c r="F194" s="77">
        <v>2.2000000000000001E-3</v>
      </c>
      <c r="G194" s="78">
        <v>2.2000000000000001E-3</v>
      </c>
      <c r="H194" s="79" t="s">
        <v>1413</v>
      </c>
      <c r="I194" s="80" t="s">
        <v>1408</v>
      </c>
      <c r="J194" s="77"/>
      <c r="K194" s="81">
        <f>'2. Emissions Units &amp; Activities'!I$21*F194</f>
        <v>3.0360000000000005E-2</v>
      </c>
      <c r="L194" s="81"/>
      <c r="M194" s="77"/>
      <c r="N194" s="81">
        <f>'2. Emissions Units &amp; Activities'!L$21*F194</f>
        <v>1.518E-3</v>
      </c>
      <c r="O194" s="81"/>
    </row>
    <row r="195" spans="1:15" x14ac:dyDescent="0.25">
      <c r="A195" s="59" t="s">
        <v>1382</v>
      </c>
      <c r="B195" s="60" t="s">
        <v>1062</v>
      </c>
      <c r="C195" s="61" t="s">
        <v>1063</v>
      </c>
      <c r="D195" s="68">
        <v>600</v>
      </c>
      <c r="E195" s="76">
        <v>0</v>
      </c>
      <c r="F195" s="77">
        <v>0.10539999999999999</v>
      </c>
      <c r="G195" s="78">
        <v>0.10539999999999999</v>
      </c>
      <c r="H195" s="79" t="s">
        <v>1413</v>
      </c>
      <c r="I195" s="80" t="s">
        <v>1408</v>
      </c>
      <c r="J195" s="77"/>
      <c r="K195" s="81">
        <f>'2. Emissions Units &amp; Activities'!I$21*F195</f>
        <v>1.45452</v>
      </c>
      <c r="L195" s="81"/>
      <c r="M195" s="77"/>
      <c r="N195" s="81">
        <f>'2. Emissions Units &amp; Activities'!L$21*F195</f>
        <v>7.2725999999999985E-2</v>
      </c>
      <c r="O195" s="81"/>
    </row>
    <row r="196" spans="1:15" x14ac:dyDescent="0.25">
      <c r="A196" s="59" t="s">
        <v>1382</v>
      </c>
      <c r="B196" s="60" t="s">
        <v>1145</v>
      </c>
      <c r="C196" s="61" t="s">
        <v>1146</v>
      </c>
      <c r="D196" s="68">
        <v>628</v>
      </c>
      <c r="E196" s="76">
        <v>0</v>
      </c>
      <c r="F196" s="77">
        <v>4.24E-2</v>
      </c>
      <c r="G196" s="78">
        <v>4.24E-2</v>
      </c>
      <c r="H196" s="79" t="s">
        <v>1413</v>
      </c>
      <c r="I196" s="80" t="s">
        <v>1408</v>
      </c>
      <c r="J196" s="77"/>
      <c r="K196" s="81">
        <f>'2. Emissions Units &amp; Activities'!I$21*F196</f>
        <v>0.58512000000000008</v>
      </c>
      <c r="L196" s="81"/>
      <c r="M196" s="77"/>
      <c r="N196" s="81">
        <f>'2. Emissions Units &amp; Activities'!L$21*F196</f>
        <v>2.9255999999999997E-2</v>
      </c>
      <c r="O196" s="81"/>
    </row>
    <row r="197" spans="1:15" x14ac:dyDescent="0.25">
      <c r="A197" s="59" t="s">
        <v>1382</v>
      </c>
      <c r="B197" s="60" t="s">
        <v>1412</v>
      </c>
      <c r="C197" s="61" t="s">
        <v>363</v>
      </c>
      <c r="D197" s="68" t="s">
        <v>178</v>
      </c>
      <c r="E197" s="76">
        <v>0</v>
      </c>
      <c r="F197" s="77">
        <v>2.0956830617958948</v>
      </c>
      <c r="G197" s="78">
        <v>2.0956830617958948</v>
      </c>
      <c r="H197" s="79" t="s">
        <v>1416</v>
      </c>
      <c r="I197" s="80" t="s">
        <v>1408</v>
      </c>
      <c r="J197" s="77"/>
      <c r="K197" s="81">
        <f>F197*100</f>
        <v>209.56830617958948</v>
      </c>
      <c r="L197" s="81"/>
      <c r="M197" s="77"/>
      <c r="N197" s="81">
        <f>G197*5</f>
        <v>10.478415308979475</v>
      </c>
      <c r="O197" s="81"/>
    </row>
    <row r="198" spans="1:15" x14ac:dyDescent="0.25">
      <c r="A198" s="59"/>
      <c r="B198" s="60"/>
      <c r="C198" s="61" t="str">
        <f>IFERROR(IF(B198="No CAS","",INDEX('DEQ Pollutant List'!$C$7:$C$614,MATCH('3. Pollutant Emissions - EF'!B198,'DEQ Pollutant List'!$B$7:$B$614,0))),"")</f>
        <v/>
      </c>
      <c r="D198" s="68" t="str">
        <f>IFERROR(IF(OR($B198="",$B198="No CAS"),INDEX('DEQ Pollutant List'!$A$7:$A$614,MATCH($C198,'DEQ Pollutant List'!$C$7:$C$614,0)),INDEX('DEQ Pollutant List'!$A$7:$A$614,MATCH($B198,'DEQ Pollutant List'!$B$7:$B$614,0))),"")</f>
        <v/>
      </c>
      <c r="E198" s="76"/>
      <c r="F198" s="77"/>
      <c r="G198" s="78"/>
      <c r="H198" s="79"/>
      <c r="I198" s="80"/>
      <c r="J198" s="77"/>
      <c r="K198" s="81"/>
      <c r="L198" s="79"/>
      <c r="M198" s="77"/>
      <c r="N198" s="81"/>
      <c r="O198" s="79"/>
    </row>
    <row r="199" spans="1:15" x14ac:dyDescent="0.25">
      <c r="A199" s="59" t="s">
        <v>1409</v>
      </c>
      <c r="B199" s="60" t="s">
        <v>102</v>
      </c>
      <c r="C199" s="61" t="s">
        <v>103</v>
      </c>
      <c r="D199" s="68">
        <v>46</v>
      </c>
      <c r="E199" s="76">
        <v>0</v>
      </c>
      <c r="F199" s="77">
        <v>0.18629999999999999</v>
      </c>
      <c r="G199" s="78">
        <v>0.18629999999999999</v>
      </c>
      <c r="H199" s="79" t="s">
        <v>1413</v>
      </c>
      <c r="I199" s="80" t="s">
        <v>1408</v>
      </c>
      <c r="J199" s="77"/>
      <c r="K199" s="81">
        <f>'2. Emissions Units &amp; Activities'!I$22*F199</f>
        <v>0.22914899999999999</v>
      </c>
      <c r="L199" s="81"/>
      <c r="M199" s="77"/>
      <c r="N199" s="81">
        <f>'2. Emissions Units &amp; Activities'!L$22*F199</f>
        <v>1.1550599999999999E-2</v>
      </c>
      <c r="O199" s="81"/>
    </row>
    <row r="200" spans="1:15" x14ac:dyDescent="0.25">
      <c r="A200" s="59" t="s">
        <v>1409</v>
      </c>
      <c r="B200" s="60" t="s">
        <v>148</v>
      </c>
      <c r="C200" s="61" t="s">
        <v>149</v>
      </c>
      <c r="D200" s="68">
        <v>75</v>
      </c>
      <c r="E200" s="76">
        <v>0</v>
      </c>
      <c r="F200" s="77">
        <v>0.21740000000000001</v>
      </c>
      <c r="G200" s="78">
        <v>0.21740000000000001</v>
      </c>
      <c r="H200" s="79" t="s">
        <v>1413</v>
      </c>
      <c r="I200" s="80" t="s">
        <v>1408</v>
      </c>
      <c r="J200" s="77"/>
      <c r="K200" s="81">
        <f>'2. Emissions Units &amp; Activities'!I$22*F200</f>
        <v>0.26740200000000003</v>
      </c>
      <c r="L200" s="81"/>
      <c r="M200" s="77"/>
      <c r="N200" s="81">
        <f>'2. Emissions Units &amp; Activities'!L$22*F200</f>
        <v>1.3478800000000001E-2</v>
      </c>
      <c r="O200" s="81"/>
    </row>
    <row r="201" spans="1:15" x14ac:dyDescent="0.25">
      <c r="A201" s="59" t="s">
        <v>1409</v>
      </c>
      <c r="B201" s="60" t="s">
        <v>168</v>
      </c>
      <c r="C201" s="61" t="s">
        <v>169</v>
      </c>
      <c r="D201" s="68">
        <v>83</v>
      </c>
      <c r="E201" s="76">
        <v>0</v>
      </c>
      <c r="F201" s="77">
        <v>1.5E-3</v>
      </c>
      <c r="G201" s="78">
        <v>1.5E-3</v>
      </c>
      <c r="H201" s="79" t="s">
        <v>1413</v>
      </c>
      <c r="I201" s="80" t="s">
        <v>1408</v>
      </c>
      <c r="J201" s="77"/>
      <c r="K201" s="81">
        <f>'2. Emissions Units &amp; Activities'!I$22*F201</f>
        <v>1.8450000000000001E-3</v>
      </c>
      <c r="L201" s="81"/>
      <c r="M201" s="77"/>
      <c r="N201" s="81">
        <f>'2. Emissions Units &amp; Activities'!L$22*F201</f>
        <v>9.2999999999999997E-5</v>
      </c>
      <c r="O201" s="81"/>
    </row>
    <row r="202" spans="1:15" x14ac:dyDescent="0.25">
      <c r="A202" s="59" t="s">
        <v>1409</v>
      </c>
      <c r="B202" s="60" t="s">
        <v>482</v>
      </c>
      <c r="C202" s="61" t="s">
        <v>483</v>
      </c>
      <c r="D202" s="68">
        <v>250</v>
      </c>
      <c r="E202" s="76">
        <v>0</v>
      </c>
      <c r="F202" s="77">
        <v>1.7261</v>
      </c>
      <c r="G202" s="78">
        <v>1.7261</v>
      </c>
      <c r="H202" s="79" t="s">
        <v>1413</v>
      </c>
      <c r="I202" s="80" t="s">
        <v>1408</v>
      </c>
      <c r="J202" s="77"/>
      <c r="K202" s="81">
        <f>'2. Emissions Units &amp; Activities'!I$22*F202</f>
        <v>2.123103</v>
      </c>
      <c r="L202" s="81"/>
      <c r="M202" s="77"/>
      <c r="N202" s="81">
        <f>'2. Emissions Units &amp; Activities'!L$22*F202</f>
        <v>0.10701819999999999</v>
      </c>
      <c r="O202" s="81"/>
    </row>
    <row r="203" spans="1:15" x14ac:dyDescent="0.25">
      <c r="A203" s="59" t="s">
        <v>1409</v>
      </c>
      <c r="B203" s="60" t="s">
        <v>1411</v>
      </c>
      <c r="C203" s="61" t="s">
        <v>1410</v>
      </c>
      <c r="D203" s="68" t="s">
        <v>178</v>
      </c>
      <c r="E203" s="76">
        <v>0</v>
      </c>
      <c r="F203" s="77">
        <v>1E-4</v>
      </c>
      <c r="G203" s="78">
        <v>1E-4</v>
      </c>
      <c r="H203" s="79" t="s">
        <v>1413</v>
      </c>
      <c r="I203" s="80" t="s">
        <v>1408</v>
      </c>
      <c r="J203" s="77"/>
      <c r="K203" s="81">
        <f>'2. Emissions Units &amp; Activities'!I$22*F203</f>
        <v>1.2300000000000001E-4</v>
      </c>
      <c r="L203" s="81"/>
      <c r="M203" s="77"/>
      <c r="N203" s="81">
        <f>'2. Emissions Units &amp; Activities'!L$22*F203</f>
        <v>6.1999999999999999E-6</v>
      </c>
      <c r="O203" s="81"/>
    </row>
    <row r="204" spans="1:15" x14ac:dyDescent="0.25">
      <c r="A204" s="59" t="s">
        <v>1409</v>
      </c>
      <c r="B204" s="60" t="s">
        <v>84</v>
      </c>
      <c r="C204" s="61" t="s">
        <v>85</v>
      </c>
      <c r="D204" s="68">
        <v>37</v>
      </c>
      <c r="E204" s="76">
        <v>0</v>
      </c>
      <c r="F204" s="77">
        <v>1.6000000000000001E-3</v>
      </c>
      <c r="G204" s="78">
        <v>1.6000000000000001E-3</v>
      </c>
      <c r="H204" s="79" t="s">
        <v>1413</v>
      </c>
      <c r="I204" s="80" t="s">
        <v>1408</v>
      </c>
      <c r="J204" s="77"/>
      <c r="K204" s="81">
        <f>'2. Emissions Units &amp; Activities'!I$22*F204</f>
        <v>1.9680000000000001E-3</v>
      </c>
      <c r="L204" s="81"/>
      <c r="M204" s="77"/>
      <c r="N204" s="81">
        <f>'2. Emissions Units &amp; Activities'!L$22*F204</f>
        <v>9.9199999999999999E-5</v>
      </c>
      <c r="O204" s="81"/>
    </row>
    <row r="205" spans="1:15" x14ac:dyDescent="0.25">
      <c r="A205" s="59" t="s">
        <v>1409</v>
      </c>
      <c r="B205" s="60" t="s">
        <v>557</v>
      </c>
      <c r="C205" s="61" t="s">
        <v>558</v>
      </c>
      <c r="D205" s="68">
        <v>305</v>
      </c>
      <c r="E205" s="76">
        <v>0</v>
      </c>
      <c r="F205" s="77">
        <v>8.3000000000000001E-3</v>
      </c>
      <c r="G205" s="78">
        <v>8.3000000000000001E-3</v>
      </c>
      <c r="H205" s="79" t="s">
        <v>1413</v>
      </c>
      <c r="I205" s="80" t="s">
        <v>1408</v>
      </c>
      <c r="J205" s="77"/>
      <c r="K205" s="81">
        <f>'2. Emissions Units &amp; Activities'!I$22*F205</f>
        <v>1.0208999999999999E-2</v>
      </c>
      <c r="L205" s="81"/>
      <c r="M205" s="77"/>
      <c r="N205" s="81">
        <f>'2. Emissions Units &amp; Activities'!L$22*F205</f>
        <v>5.1460000000000004E-4</v>
      </c>
      <c r="O205" s="81"/>
    </row>
    <row r="206" spans="1:15" x14ac:dyDescent="0.25">
      <c r="A206" s="59" t="s">
        <v>1409</v>
      </c>
      <c r="B206" s="60" t="s">
        <v>635</v>
      </c>
      <c r="C206" s="61" t="s">
        <v>1166</v>
      </c>
      <c r="D206" s="68">
        <v>364</v>
      </c>
      <c r="E206" s="76">
        <v>0</v>
      </c>
      <c r="F206" s="77">
        <v>3.8999999999999998E-3</v>
      </c>
      <c r="G206" s="78">
        <v>3.8999999999999998E-3</v>
      </c>
      <c r="H206" s="79" t="s">
        <v>1413</v>
      </c>
      <c r="I206" s="80" t="s">
        <v>1408</v>
      </c>
      <c r="J206" s="77"/>
      <c r="K206" s="81">
        <f>'2. Emissions Units &amp; Activities'!I$22*F206</f>
        <v>4.797E-3</v>
      </c>
      <c r="L206" s="81"/>
      <c r="M206" s="77"/>
      <c r="N206" s="81">
        <f>'2. Emissions Units &amp; Activities'!L$22*F206</f>
        <v>2.418E-4</v>
      </c>
      <c r="O206" s="81"/>
    </row>
    <row r="207" spans="1:15" x14ac:dyDescent="0.25">
      <c r="A207" s="59" t="s">
        <v>1409</v>
      </c>
      <c r="B207" s="60" t="s">
        <v>633</v>
      </c>
      <c r="C207" s="61" t="s">
        <v>634</v>
      </c>
      <c r="D207" s="68">
        <v>428</v>
      </c>
      <c r="E207" s="76">
        <v>0</v>
      </c>
      <c r="F207" s="77">
        <v>1.9699999999999999E-2</v>
      </c>
      <c r="G207" s="78">
        <v>1.9699999999999999E-2</v>
      </c>
      <c r="H207" s="79" t="s">
        <v>1413</v>
      </c>
      <c r="I207" s="80" t="s">
        <v>1408</v>
      </c>
      <c r="J207" s="77"/>
      <c r="K207" s="81">
        <f>'2. Emissions Units &amp; Activities'!I$22*F207</f>
        <v>2.4230999999999999E-2</v>
      </c>
      <c r="L207" s="81"/>
      <c r="M207" s="77"/>
      <c r="N207" s="81">
        <f>'2. Emissions Units &amp; Activities'!L$22*F207</f>
        <v>1.2213999999999999E-3</v>
      </c>
      <c r="O207" s="81"/>
    </row>
    <row r="208" spans="1:15" x14ac:dyDescent="0.25">
      <c r="A208" s="59" t="s">
        <v>1409</v>
      </c>
      <c r="B208" s="60"/>
      <c r="C208" s="61" t="s">
        <v>1173</v>
      </c>
      <c r="D208" s="68">
        <v>401</v>
      </c>
      <c r="E208" s="76">
        <v>0</v>
      </c>
      <c r="F208" s="77">
        <v>3.6200000000000003E-2</v>
      </c>
      <c r="G208" s="78">
        <v>3.6200000000000003E-2</v>
      </c>
      <c r="H208" s="79" t="s">
        <v>1413</v>
      </c>
      <c r="I208" s="80" t="s">
        <v>1408</v>
      </c>
      <c r="J208" s="77"/>
      <c r="K208" s="81">
        <f>'2. Emissions Units &amp; Activities'!I$22*F208</f>
        <v>4.4526000000000003E-2</v>
      </c>
      <c r="L208" s="81"/>
      <c r="M208" s="77"/>
      <c r="N208" s="81">
        <f>'2. Emissions Units &amp; Activities'!L$22*F208</f>
        <v>2.2444000000000001E-3</v>
      </c>
      <c r="O208" s="81"/>
    </row>
    <row r="209" spans="1:15" x14ac:dyDescent="0.25">
      <c r="A209" s="59" t="s">
        <v>1409</v>
      </c>
      <c r="B209" s="60" t="s">
        <v>16</v>
      </c>
      <c r="C209" s="61" t="s">
        <v>17</v>
      </c>
      <c r="D209" s="68">
        <v>1</v>
      </c>
      <c r="E209" s="76">
        <v>0</v>
      </c>
      <c r="F209" s="77">
        <v>0.7833</v>
      </c>
      <c r="G209" s="78">
        <v>0.7833</v>
      </c>
      <c r="H209" s="79" t="s">
        <v>1413</v>
      </c>
      <c r="I209" s="80" t="s">
        <v>1408</v>
      </c>
      <c r="J209" s="77"/>
      <c r="K209" s="81">
        <f>'2. Emissions Units &amp; Activities'!I$22*F209</f>
        <v>0.96345899999999995</v>
      </c>
      <c r="L209" s="81"/>
      <c r="M209" s="77"/>
      <c r="N209" s="81">
        <f>'2. Emissions Units &amp; Activities'!L$22*F209</f>
        <v>4.8564599999999999E-2</v>
      </c>
      <c r="O209" s="81"/>
    </row>
    <row r="210" spans="1:15" x14ac:dyDescent="0.25">
      <c r="A210" s="59" t="s">
        <v>1409</v>
      </c>
      <c r="B210" s="60" t="s">
        <v>26</v>
      </c>
      <c r="C210" s="61" t="s">
        <v>27</v>
      </c>
      <c r="D210" s="68">
        <v>5</v>
      </c>
      <c r="E210" s="76">
        <v>0</v>
      </c>
      <c r="F210" s="77">
        <v>3.39E-2</v>
      </c>
      <c r="G210" s="78">
        <v>3.39E-2</v>
      </c>
      <c r="H210" s="79" t="s">
        <v>1413</v>
      </c>
      <c r="I210" s="80" t="s">
        <v>1408</v>
      </c>
      <c r="J210" s="77"/>
      <c r="K210" s="81">
        <f>'2. Emissions Units &amp; Activities'!I$22*F210</f>
        <v>4.1696999999999998E-2</v>
      </c>
      <c r="L210" s="81"/>
      <c r="M210" s="77"/>
      <c r="N210" s="81">
        <f>'2. Emissions Units &amp; Activities'!L$22*F210</f>
        <v>2.1018E-3</v>
      </c>
      <c r="O210" s="81"/>
    </row>
    <row r="211" spans="1:15" x14ac:dyDescent="0.25">
      <c r="A211" s="59" t="s">
        <v>1409</v>
      </c>
      <c r="B211" s="60" t="s">
        <v>64</v>
      </c>
      <c r="C211" s="61" t="s">
        <v>65</v>
      </c>
      <c r="D211" s="68">
        <v>26</v>
      </c>
      <c r="E211" s="76">
        <v>0</v>
      </c>
      <c r="F211" s="77">
        <v>2.9</v>
      </c>
      <c r="G211" s="78">
        <v>2.9</v>
      </c>
      <c r="H211" s="79" t="s">
        <v>1413</v>
      </c>
      <c r="I211" s="80" t="s">
        <v>1408</v>
      </c>
      <c r="J211" s="77"/>
      <c r="K211" s="81">
        <f>'2. Emissions Units &amp; Activities'!I$22*F211</f>
        <v>3.5669999999999997</v>
      </c>
      <c r="L211" s="81"/>
      <c r="M211" s="77"/>
      <c r="N211" s="81">
        <f>'2. Emissions Units &amp; Activities'!L$22*F211</f>
        <v>0.17979999999999999</v>
      </c>
      <c r="O211" s="81"/>
    </row>
    <row r="212" spans="1:15" x14ac:dyDescent="0.25">
      <c r="A212" s="59" t="s">
        <v>1409</v>
      </c>
      <c r="B212" s="60" t="s">
        <v>259</v>
      </c>
      <c r="C212" s="61" t="s">
        <v>260</v>
      </c>
      <c r="D212" s="68">
        <v>149</v>
      </c>
      <c r="E212" s="76">
        <v>0</v>
      </c>
      <c r="F212" s="77">
        <v>4.1000000000000003E-3</v>
      </c>
      <c r="G212" s="78">
        <v>4.1000000000000003E-3</v>
      </c>
      <c r="H212" s="79" t="s">
        <v>1413</v>
      </c>
      <c r="I212" s="80" t="s">
        <v>1408</v>
      </c>
      <c r="J212" s="77"/>
      <c r="K212" s="81">
        <f>'2. Emissions Units &amp; Activities'!I$22*F212</f>
        <v>5.0430000000000006E-3</v>
      </c>
      <c r="L212" s="81"/>
      <c r="M212" s="77"/>
      <c r="N212" s="81">
        <f>'2. Emissions Units &amp; Activities'!L$22*F212</f>
        <v>2.542E-4</v>
      </c>
      <c r="O212" s="81"/>
    </row>
    <row r="213" spans="1:15" x14ac:dyDescent="0.25">
      <c r="A213" s="59" t="s">
        <v>1409</v>
      </c>
      <c r="B213" s="60" t="s">
        <v>445</v>
      </c>
      <c r="C213" s="61" t="s">
        <v>446</v>
      </c>
      <c r="D213" s="68">
        <v>229</v>
      </c>
      <c r="E213" s="76">
        <v>0</v>
      </c>
      <c r="F213" s="77">
        <v>1.09E-2</v>
      </c>
      <c r="G213" s="78">
        <v>1.09E-2</v>
      </c>
      <c r="H213" s="79" t="s">
        <v>1413</v>
      </c>
      <c r="I213" s="80" t="s">
        <v>1408</v>
      </c>
      <c r="J213" s="77"/>
      <c r="K213" s="81">
        <f>'2. Emissions Units &amp; Activities'!I$22*F213</f>
        <v>1.3407000000000001E-2</v>
      </c>
      <c r="L213" s="81"/>
      <c r="M213" s="77"/>
      <c r="N213" s="81">
        <f>'2. Emissions Units &amp; Activities'!L$22*F213</f>
        <v>6.7579999999999995E-4</v>
      </c>
      <c r="O213" s="81"/>
    </row>
    <row r="214" spans="1:15" x14ac:dyDescent="0.25">
      <c r="A214" s="59" t="s">
        <v>1409</v>
      </c>
      <c r="B214" s="60" t="s">
        <v>525</v>
      </c>
      <c r="C214" s="61" t="s">
        <v>526</v>
      </c>
      <c r="D214" s="68">
        <v>289</v>
      </c>
      <c r="E214" s="76">
        <v>0</v>
      </c>
      <c r="F214" s="77">
        <v>2.69E-2</v>
      </c>
      <c r="G214" s="78">
        <v>2.69E-2</v>
      </c>
      <c r="H214" s="79" t="s">
        <v>1413</v>
      </c>
      <c r="I214" s="80" t="s">
        <v>1408</v>
      </c>
      <c r="J214" s="77"/>
      <c r="K214" s="81">
        <f>'2. Emissions Units &amp; Activities'!I$22*F214</f>
        <v>3.3086999999999998E-2</v>
      </c>
      <c r="L214" s="81"/>
      <c r="M214" s="77"/>
      <c r="N214" s="81">
        <f>'2. Emissions Units &amp; Activities'!L$22*F214</f>
        <v>1.6678000000000001E-3</v>
      </c>
      <c r="O214" s="81"/>
    </row>
    <row r="215" spans="1:15" x14ac:dyDescent="0.25">
      <c r="A215" s="59" t="s">
        <v>1409</v>
      </c>
      <c r="B215" s="60" t="s">
        <v>531</v>
      </c>
      <c r="C215" s="61" t="s">
        <v>532</v>
      </c>
      <c r="D215" s="68">
        <v>292</v>
      </c>
      <c r="E215" s="76">
        <v>0</v>
      </c>
      <c r="F215" s="77">
        <v>0.18629999999999999</v>
      </c>
      <c r="G215" s="78">
        <v>0.18629999999999999</v>
      </c>
      <c r="H215" s="79" t="s">
        <v>1413</v>
      </c>
      <c r="I215" s="80" t="s">
        <v>1408</v>
      </c>
      <c r="J215" s="77"/>
      <c r="K215" s="81">
        <f>'2. Emissions Units &amp; Activities'!I$22*F215</f>
        <v>0.22914899999999999</v>
      </c>
      <c r="L215" s="81"/>
      <c r="M215" s="77"/>
      <c r="N215" s="81">
        <f>'2. Emissions Units &amp; Activities'!L$22*F215</f>
        <v>1.1550599999999999E-2</v>
      </c>
      <c r="O215" s="81"/>
    </row>
    <row r="216" spans="1:15" x14ac:dyDescent="0.25">
      <c r="A216" s="59" t="s">
        <v>1409</v>
      </c>
      <c r="B216" s="60" t="s">
        <v>563</v>
      </c>
      <c r="C216" s="61" t="s">
        <v>564</v>
      </c>
      <c r="D216" s="68">
        <v>312</v>
      </c>
      <c r="E216" s="76">
        <v>0</v>
      </c>
      <c r="F216" s="77">
        <v>3.0999999999999999E-3</v>
      </c>
      <c r="G216" s="78">
        <v>3.0999999999999999E-3</v>
      </c>
      <c r="H216" s="79" t="s">
        <v>1413</v>
      </c>
      <c r="I216" s="80" t="s">
        <v>1408</v>
      </c>
      <c r="J216" s="77"/>
      <c r="K216" s="81">
        <f>'2. Emissions Units &amp; Activities'!I$22*F216</f>
        <v>3.813E-3</v>
      </c>
      <c r="L216" s="81"/>
      <c r="M216" s="77"/>
      <c r="N216" s="81">
        <f>'2. Emissions Units &amp; Activities'!L$22*F216</f>
        <v>1.9219999999999998E-4</v>
      </c>
      <c r="O216" s="81"/>
    </row>
    <row r="217" spans="1:15" x14ac:dyDescent="0.25">
      <c r="A217" s="59" t="s">
        <v>1409</v>
      </c>
      <c r="B217" s="60" t="s">
        <v>569</v>
      </c>
      <c r="C217" s="61" t="s">
        <v>570</v>
      </c>
      <c r="D217" s="68">
        <v>316</v>
      </c>
      <c r="E217" s="76">
        <v>0</v>
      </c>
      <c r="F217" s="77">
        <v>2E-3</v>
      </c>
      <c r="G217" s="78">
        <v>2E-3</v>
      </c>
      <c r="H217" s="79" t="s">
        <v>1413</v>
      </c>
      <c r="I217" s="80" t="s">
        <v>1408</v>
      </c>
      <c r="J217" s="77"/>
      <c r="K217" s="81">
        <f>'2. Emissions Units &amp; Activities'!I$22*F217</f>
        <v>2.4599999999999999E-3</v>
      </c>
      <c r="L217" s="81"/>
      <c r="M217" s="77"/>
      <c r="N217" s="81">
        <f>'2. Emissions Units &amp; Activities'!L$22*F217</f>
        <v>1.2400000000000001E-4</v>
      </c>
      <c r="O217" s="81"/>
    </row>
    <row r="218" spans="1:15" x14ac:dyDescent="0.25">
      <c r="A218" s="59" t="s">
        <v>1409</v>
      </c>
      <c r="B218" s="60" t="s">
        <v>1010</v>
      </c>
      <c r="C218" s="61" t="s">
        <v>1011</v>
      </c>
      <c r="D218" s="68">
        <v>575</v>
      </c>
      <c r="E218" s="76">
        <v>0</v>
      </c>
      <c r="F218" s="77">
        <v>2.2000000000000001E-3</v>
      </c>
      <c r="G218" s="78">
        <v>2.2000000000000001E-3</v>
      </c>
      <c r="H218" s="79" t="s">
        <v>1413</v>
      </c>
      <c r="I218" s="80" t="s">
        <v>1408</v>
      </c>
      <c r="J218" s="77"/>
      <c r="K218" s="81">
        <f>'2. Emissions Units &amp; Activities'!I$22*F218</f>
        <v>2.7060000000000001E-3</v>
      </c>
      <c r="L218" s="81"/>
      <c r="M218" s="77"/>
      <c r="N218" s="81">
        <f>'2. Emissions Units &amp; Activities'!L$22*F218</f>
        <v>1.3640000000000001E-4</v>
      </c>
      <c r="O218" s="81"/>
    </row>
    <row r="219" spans="1:15" x14ac:dyDescent="0.25">
      <c r="A219" s="59" t="s">
        <v>1409</v>
      </c>
      <c r="B219" s="60" t="s">
        <v>1062</v>
      </c>
      <c r="C219" s="61" t="s">
        <v>1063</v>
      </c>
      <c r="D219" s="68">
        <v>600</v>
      </c>
      <c r="E219" s="76">
        <v>0</v>
      </c>
      <c r="F219" s="77">
        <v>0.10539999999999999</v>
      </c>
      <c r="G219" s="78">
        <v>0.10539999999999999</v>
      </c>
      <c r="H219" s="79" t="s">
        <v>1413</v>
      </c>
      <c r="I219" s="80" t="s">
        <v>1408</v>
      </c>
      <c r="J219" s="77"/>
      <c r="K219" s="81">
        <f>'2. Emissions Units &amp; Activities'!I$22*F219</f>
        <v>0.12964199999999998</v>
      </c>
      <c r="L219" s="81"/>
      <c r="M219" s="77"/>
      <c r="N219" s="81">
        <f>'2. Emissions Units &amp; Activities'!L$22*F219</f>
        <v>6.5347999999999995E-3</v>
      </c>
      <c r="O219" s="81"/>
    </row>
    <row r="220" spans="1:15" x14ac:dyDescent="0.25">
      <c r="A220" s="59" t="s">
        <v>1409</v>
      </c>
      <c r="B220" s="60" t="s">
        <v>1145</v>
      </c>
      <c r="C220" s="61" t="s">
        <v>1146</v>
      </c>
      <c r="D220" s="68">
        <v>628</v>
      </c>
      <c r="E220" s="76">
        <v>0</v>
      </c>
      <c r="F220" s="77">
        <v>4.24E-2</v>
      </c>
      <c r="G220" s="78">
        <v>4.24E-2</v>
      </c>
      <c r="H220" s="79" t="s">
        <v>1413</v>
      </c>
      <c r="I220" s="80" t="s">
        <v>1408</v>
      </c>
      <c r="J220" s="77"/>
      <c r="K220" s="81">
        <f>'2. Emissions Units &amp; Activities'!I$22*F220</f>
        <v>5.2151999999999997E-2</v>
      </c>
      <c r="L220" s="81"/>
      <c r="M220" s="77"/>
      <c r="N220" s="81">
        <f>'2. Emissions Units &amp; Activities'!L$22*F220</f>
        <v>2.6288000000000001E-3</v>
      </c>
      <c r="O220" s="81"/>
    </row>
    <row r="221" spans="1:15" x14ac:dyDescent="0.25">
      <c r="A221" s="59" t="s">
        <v>1409</v>
      </c>
      <c r="B221" s="60" t="s">
        <v>1412</v>
      </c>
      <c r="C221" s="61" t="s">
        <v>363</v>
      </c>
      <c r="D221" s="68" t="s">
        <v>178</v>
      </c>
      <c r="E221" s="76">
        <v>0</v>
      </c>
      <c r="F221" s="77">
        <v>0.16060759716924977</v>
      </c>
      <c r="G221" s="78">
        <v>0.16060759716924977</v>
      </c>
      <c r="H221" s="79" t="s">
        <v>1416</v>
      </c>
      <c r="I221" s="80" t="s">
        <v>1408</v>
      </c>
      <c r="J221" s="77"/>
      <c r="K221" s="81">
        <f>F221*100</f>
        <v>16.060759716924977</v>
      </c>
      <c r="L221" s="81"/>
      <c r="M221" s="77"/>
      <c r="N221" s="81">
        <f>G221*5</f>
        <v>0.80303798584624886</v>
      </c>
      <c r="O221" s="81"/>
    </row>
    <row r="222" spans="1:15" x14ac:dyDescent="0.25">
      <c r="A222" s="59"/>
      <c r="B222" s="60"/>
      <c r="C222" s="61" t="str">
        <f>IFERROR(IF(B222="No CAS","",INDEX('DEQ Pollutant List'!$C$7:$C$614,MATCH('3. Pollutant Emissions - EF'!B222,'DEQ Pollutant List'!$B$7:$B$614,0))),"")</f>
        <v/>
      </c>
      <c r="D222" s="68" t="str">
        <f>IFERROR(IF(OR($B222="",$B222="No CAS"),INDEX('DEQ Pollutant List'!$A$7:$A$614,MATCH($C222,'DEQ Pollutant List'!$C$7:$C$614,0)),INDEX('DEQ Pollutant List'!$A$7:$A$614,MATCH($B222,'DEQ Pollutant List'!$B$7:$B$614,0))),"")</f>
        <v/>
      </c>
      <c r="E222" s="76"/>
      <c r="F222" s="77"/>
      <c r="G222" s="78"/>
      <c r="H222" s="79"/>
      <c r="I222" s="80"/>
      <c r="J222" s="77"/>
      <c r="K222" s="81"/>
      <c r="L222" s="79"/>
      <c r="M222" s="77"/>
      <c r="N222" s="81"/>
      <c r="O222" s="79"/>
    </row>
    <row r="223" spans="1:15" x14ac:dyDescent="0.25">
      <c r="A223" s="59" t="s">
        <v>1386</v>
      </c>
      <c r="B223" s="60" t="s">
        <v>549</v>
      </c>
      <c r="C223" s="61" t="s">
        <v>1402</v>
      </c>
      <c r="D223" s="68">
        <f>IFERROR(IF(OR($B223="",$B223="No CAS"),INDEX('DEQ Pollutant List'!$A$7:$A$614,MATCH($C223,'DEQ Pollutant List'!$C$7:$C$614,0)),INDEX('DEQ Pollutant List'!$A$7:$A$614,MATCH($B223,'DEQ Pollutant List'!$B$7:$B$614,0))),"")</f>
        <v>302</v>
      </c>
      <c r="E223" s="76">
        <v>0</v>
      </c>
      <c r="F223" s="77">
        <v>13177.2</v>
      </c>
      <c r="G223" s="78">
        <v>105.41760000000001</v>
      </c>
      <c r="H223" s="79" t="s">
        <v>1415</v>
      </c>
      <c r="I223" s="80"/>
      <c r="J223" s="77"/>
      <c r="K223" s="81">
        <v>13177.2</v>
      </c>
      <c r="L223" s="79"/>
      <c r="M223" s="77"/>
      <c r="N223" s="81">
        <v>105.41760000000001</v>
      </c>
      <c r="O223" s="79"/>
    </row>
    <row r="224" spans="1:15" x14ac:dyDescent="0.25">
      <c r="A224" s="59"/>
      <c r="B224" s="60"/>
      <c r="C224" s="61" t="str">
        <f>IFERROR(IF(B224="No CAS","",INDEX('DEQ Pollutant List'!$C$7:$C$614,MATCH('3. Pollutant Emissions - EF'!B224,'DEQ Pollutant List'!$B$7:$B$614,0))),"")</f>
        <v/>
      </c>
      <c r="D224" s="68" t="str">
        <f>IFERROR(IF(OR($B224="",$B224="No CAS"),INDEX('DEQ Pollutant List'!$A$7:$A$614,MATCH($C224,'DEQ Pollutant List'!$C$7:$C$614,0)),INDEX('DEQ Pollutant List'!$A$7:$A$614,MATCH($B224,'DEQ Pollutant List'!$B$7:$B$614,0))),"")</f>
        <v/>
      </c>
      <c r="E224" s="76"/>
      <c r="F224" s="77"/>
      <c r="G224" s="78"/>
      <c r="H224" s="79"/>
      <c r="I224" s="80"/>
      <c r="J224" s="77"/>
      <c r="K224" s="81"/>
      <c r="L224" s="79"/>
      <c r="M224" s="77"/>
      <c r="N224" s="81"/>
      <c r="O224" s="79"/>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c r="B226" s="60"/>
      <c r="C226" s="61" t="str">
        <f>IFERROR(IF(B226="No CAS","",INDEX('DEQ Pollutant List'!$C$7:$C$614,MATCH('3. Pollutant Emissions - EF'!B226,'DEQ Pollutant List'!$B$7:$B$614,0))),"")</f>
        <v/>
      </c>
      <c r="D226" s="68" t="str">
        <f>IFERROR(IF(OR($B226="",$B226="No CAS"),INDEX('DEQ Pollutant List'!$A$7:$A$614,MATCH($C226,'DEQ Pollutant List'!$C$7:$C$614,0)),INDEX('DEQ Pollutant List'!$A$7:$A$614,MATCH($B226,'DEQ Pollutant List'!$B$7:$B$614,0))),"")</f>
        <v/>
      </c>
      <c r="E226" s="76"/>
      <c r="F226" s="77"/>
      <c r="G226" s="78"/>
      <c r="H226" s="79"/>
      <c r="I226" s="80"/>
      <c r="J226" s="77"/>
      <c r="K226" s="81"/>
      <c r="L226" s="79"/>
      <c r="M226" s="77"/>
      <c r="N226" s="81"/>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ht="15.75" thickBot="1" x14ac:dyDescent="0.3">
      <c r="A500" s="62"/>
      <c r="B500" s="63"/>
      <c r="C500" s="64" t="str">
        <f>IFERROR(IF(B500="No CAS","",INDEX('DEQ Pollutant List'!$C$7:$C$614,MATCH('3. Pollutant Emissions - EF'!B500,'DEQ Pollutant List'!$B$7:$B$614,0))),"")</f>
        <v/>
      </c>
      <c r="D500" s="188" t="str">
        <f>IFERROR(IF(OR($B500="",$B500="No CAS"),INDEX('DEQ Pollutant List'!$A$7:$A$614,MATCH($C500,'DEQ Pollutant List'!$C$7:$C$614,0)),INDEX('DEQ Pollutant List'!$A$7:$A$614,MATCH($B500,'DEQ Pollutant List'!$B$7:$B$614,0))),"")</f>
        <v/>
      </c>
      <c r="E500" s="82"/>
      <c r="F500" s="83"/>
      <c r="G500" s="84"/>
      <c r="H500" s="85"/>
      <c r="I500" s="86"/>
      <c r="J500" s="83"/>
      <c r="K500" s="87"/>
      <c r="L500" s="85"/>
      <c r="M500" s="83"/>
      <c r="N500" s="87"/>
      <c r="O500" s="85"/>
    </row>
    <row r="501" spans="1:15" x14ac:dyDescent="0.25">
      <c r="A501" s="246" t="s">
        <v>1227</v>
      </c>
      <c r="B501" s="247"/>
      <c r="C501" s="247"/>
      <c r="D501" s="247"/>
      <c r="E501" s="247"/>
      <c r="F501" s="247"/>
      <c r="G501" s="247"/>
      <c r="H501" s="247"/>
      <c r="I501" s="247"/>
      <c r="J501" s="247"/>
      <c r="K501" s="247"/>
      <c r="L501" s="247"/>
      <c r="M501" s="247"/>
      <c r="N501" s="247"/>
      <c r="O501" s="248"/>
    </row>
    <row r="502" spans="1:15" x14ac:dyDescent="0.25">
      <c r="A502" s="249"/>
      <c r="B502" s="250"/>
      <c r="C502" s="250"/>
      <c r="D502" s="250"/>
      <c r="E502" s="250"/>
      <c r="F502" s="250"/>
      <c r="G502" s="250"/>
      <c r="H502" s="250"/>
      <c r="I502" s="250"/>
      <c r="J502" s="250"/>
      <c r="K502" s="250"/>
      <c r="L502" s="250"/>
      <c r="M502" s="250"/>
      <c r="N502" s="250"/>
      <c r="O502" s="251"/>
    </row>
    <row r="503" spans="1:15" ht="15.75" thickBot="1" x14ac:dyDescent="0.3">
      <c r="A503" s="252"/>
      <c r="B503" s="253"/>
      <c r="C503" s="253"/>
      <c r="D503" s="253"/>
      <c r="E503" s="253"/>
      <c r="F503" s="253"/>
      <c r="G503" s="253"/>
      <c r="H503" s="253"/>
      <c r="I503" s="253"/>
      <c r="J503" s="253"/>
      <c r="K503" s="253"/>
      <c r="L503" s="253"/>
      <c r="M503" s="253"/>
      <c r="N503" s="253"/>
      <c r="O503" s="254"/>
    </row>
  </sheetData>
  <sheetProtection algorithmName="SHA-512" hashValue="tM97P8/JCM+t1hjWsDOugI4Qlmnqju2dpvh9QnblPfIjZvwrRdH0CW+p44LfXs/q7vfqFTzgMfZUIzRjICuG2Q==" saltValue="5JNfWI1QAJefqUqnXp+00w==" spinCount="100000" sheet="1" objects="1" scenario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96 D123 D150:D500">
    <cfRule type="containsBlanks" dxfId="11" priority="9">
      <formula>LEN(TRIM(D13))=0</formula>
    </cfRule>
  </conditionalFormatting>
  <conditionalFormatting sqref="C13:C96 C123 C150:C500">
    <cfRule type="expression" dxfId="10" priority="7">
      <formula>SUMPRODUCT(--ISNUMBER(SEARCH(HAPs,C13)))&gt;0</formula>
    </cfRule>
  </conditionalFormatting>
  <conditionalFormatting sqref="D97:D122">
    <cfRule type="containsBlanks" dxfId="9" priority="5">
      <formula>LEN(TRIM(D97))=0</formula>
    </cfRule>
  </conditionalFormatting>
  <conditionalFormatting sqref="C97:C122">
    <cfRule type="expression" dxfId="8" priority="4">
      <formula>SUMPRODUCT(--ISNUMBER(SEARCH(HAPs,C97)))&gt;0</formula>
    </cfRule>
  </conditionalFormatting>
  <conditionalFormatting sqref="D124:D149">
    <cfRule type="containsBlanks" dxfId="7" priority="2">
      <formula>LEN(TRIM(D124))=0</formula>
    </cfRule>
  </conditionalFormatting>
  <conditionalFormatting sqref="C124:C149">
    <cfRule type="expression" dxfId="6" priority="1">
      <formula>SUMPRODUCT(--ISNUMBER(SEARCH(HAPs,C124)))&gt;0</formula>
    </cfRule>
  </conditionalFormatting>
  <pageMargins left="0.7" right="0.7" top="0.75" bottom="0.75" header="0.3" footer="0.3"/>
  <pageSetup orientation="portrait"/>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5" id="{BBA5300A-0B80-4FC7-9B79-92EFEF1ED41C}">
            <xm:f>INDEX('DEQ Pollutant List'!D:D,MATCH(C13,'DEQ Pollutant List'!C:C,0))="Y"</xm:f>
            <x14:dxf>
              <fill>
                <patternFill>
                  <bgColor rgb="FFFFE05D"/>
                </patternFill>
              </fill>
            </x14:dxf>
          </x14:cfRule>
          <xm:sqref>C13:C96 C123 C150:C500</xm:sqref>
        </x14:conditionalFormatting>
        <x14:conditionalFormatting xmlns:xm="http://schemas.microsoft.com/office/excel/2006/main">
          <x14:cfRule type="expression" priority="6" id="{642005C2-4F4C-9647-A8F5-AA6181C8E0D8}">
            <xm:f>INDEX('DEQ Pollutant List'!D:D,MATCH(C97,'DEQ Pollutant List'!C:C,0))="Y"</xm:f>
            <x14:dxf>
              <fill>
                <patternFill>
                  <bgColor rgb="FFFFE05D"/>
                </patternFill>
              </fill>
            </x14:dxf>
          </x14:cfRule>
          <xm:sqref>C97:C122</xm:sqref>
        </x14:conditionalFormatting>
        <x14:conditionalFormatting xmlns:xm="http://schemas.microsoft.com/office/excel/2006/main">
          <x14:cfRule type="expression" priority="3" id="{341AF14B-0DDB-934E-BD36-460FA369925E}">
            <xm:f>INDEX('DEQ Pollutant List'!D:D,MATCH(C124,'DEQ Pollutant List'!C:C,0))="Y"</xm:f>
            <x14:dxf>
              <fill>
                <patternFill>
                  <bgColor rgb="FFFFE05D"/>
                </patternFill>
              </fill>
            </x14:dxf>
          </x14:cfRule>
          <xm:sqref>C124:C149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B13:B500</xm:sqref>
        </x14:dataValidation>
      </x14:dataValidations>
    </ext>
    <ext xmlns:mx="http://schemas.microsoft.com/office/mac/excel/2008/main" uri="{64002731-A6B0-56B0-2670-7721B7C09600}">
      <mx:PLV Mode="0" OnePage="0" WScale="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201"/>
  <sheetViews>
    <sheetView workbookViewId="0"/>
  </sheetViews>
  <sheetFormatPr defaultColWidth="8.85546875" defaultRowHeight="15" x14ac:dyDescent="0.25"/>
  <cols>
    <col min="1" max="1" width="22.42578125" style="1" customWidth="1"/>
    <col min="2" max="2" width="60.42578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285" t="s">
        <v>1156</v>
      </c>
      <c r="B10" s="286"/>
      <c r="C10" s="286"/>
      <c r="D10" s="287"/>
      <c r="E10" s="236" t="s">
        <v>1161</v>
      </c>
      <c r="F10" s="237"/>
      <c r="G10" s="289" t="s">
        <v>1158</v>
      </c>
      <c r="H10" s="289"/>
      <c r="I10" s="289"/>
      <c r="J10" s="289"/>
      <c r="K10" s="289"/>
      <c r="L10" s="290"/>
      <c r="M10" s="288" t="s">
        <v>1159</v>
      </c>
      <c r="N10" s="289"/>
      <c r="O10" s="289"/>
      <c r="P10" s="289"/>
      <c r="Q10" s="289"/>
      <c r="R10" s="290"/>
    </row>
    <row r="11" spans="1:18" ht="20.100000000000001" customHeight="1" thickBot="1" x14ac:dyDescent="0.3">
      <c r="A11" s="283" t="s">
        <v>1274</v>
      </c>
      <c r="B11" s="261" t="s">
        <v>1154</v>
      </c>
      <c r="C11" s="293" t="s">
        <v>1178</v>
      </c>
      <c r="D11" s="291" t="s">
        <v>1155</v>
      </c>
      <c r="E11" s="234" t="s">
        <v>11</v>
      </c>
      <c r="F11" s="227" t="s">
        <v>1160</v>
      </c>
      <c r="G11" s="232" t="s">
        <v>1244</v>
      </c>
      <c r="H11" s="232"/>
      <c r="I11" s="233"/>
      <c r="J11" s="217" t="s">
        <v>1288</v>
      </c>
      <c r="K11" s="218"/>
      <c r="L11" s="219"/>
      <c r="M11" s="231" t="s">
        <v>1244</v>
      </c>
      <c r="N11" s="232"/>
      <c r="O11" s="233"/>
      <c r="P11" s="217" t="s">
        <v>1288</v>
      </c>
      <c r="Q11" s="218"/>
      <c r="R11" s="219"/>
    </row>
    <row r="12" spans="1:18" ht="45" customHeight="1" thickBot="1" x14ac:dyDescent="0.3">
      <c r="A12" s="284"/>
      <c r="B12" s="263"/>
      <c r="C12" s="294"/>
      <c r="D12" s="292"/>
      <c r="E12" s="235"/>
      <c r="F12" s="228"/>
      <c r="G12" s="52" t="s">
        <v>7</v>
      </c>
      <c r="H12" s="44" t="s">
        <v>1248</v>
      </c>
      <c r="I12" s="49" t="s">
        <v>8</v>
      </c>
      <c r="J12" s="47" t="s">
        <v>7</v>
      </c>
      <c r="K12" s="44" t="s">
        <v>1248</v>
      </c>
      <c r="L12" s="50" t="s">
        <v>8</v>
      </c>
      <c r="M12" s="47" t="s">
        <v>7</v>
      </c>
      <c r="N12" s="44" t="s">
        <v>1248</v>
      </c>
      <c r="O12" s="50" t="s">
        <v>8</v>
      </c>
      <c r="P12" s="47" t="s">
        <v>7</v>
      </c>
      <c r="Q12" s="44" t="s">
        <v>1248</v>
      </c>
      <c r="R12" s="50" t="s">
        <v>8</v>
      </c>
    </row>
    <row r="13" spans="1:18" x14ac:dyDescent="0.25">
      <c r="A13" s="14" t="s">
        <v>1275</v>
      </c>
      <c r="B13" s="21" t="s">
        <v>1317</v>
      </c>
      <c r="C13" s="8" t="s">
        <v>1224</v>
      </c>
      <c r="D13" s="11" t="s">
        <v>1225</v>
      </c>
      <c r="E13" s="10" t="s">
        <v>1217</v>
      </c>
      <c r="F13" s="9" t="s">
        <v>1226</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1275</v>
      </c>
      <c r="B14" s="21" t="s">
        <v>1317</v>
      </c>
      <c r="C14" s="8" t="s">
        <v>1276</v>
      </c>
      <c r="D14" s="11" t="s">
        <v>1225</v>
      </c>
      <c r="E14" s="10" t="s">
        <v>1217</v>
      </c>
      <c r="F14" s="9" t="s">
        <v>1226</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c r="B16" s="90"/>
      <c r="C16" s="61"/>
      <c r="D16" s="191"/>
      <c r="E16" s="190"/>
      <c r="F16" s="79"/>
      <c r="G16" s="190"/>
      <c r="H16" s="199"/>
      <c r="I16" s="79"/>
      <c r="J16" s="190"/>
      <c r="K16" s="199"/>
      <c r="L16" s="79"/>
      <c r="M16" s="190"/>
      <c r="N16" s="199"/>
      <c r="O16" s="79"/>
      <c r="P16" s="190"/>
      <c r="Q16" s="199"/>
      <c r="R16" s="79"/>
    </row>
    <row r="17" spans="1:18" x14ac:dyDescent="0.25">
      <c r="A17" s="59"/>
      <c r="B17" s="90"/>
      <c r="C17" s="61"/>
      <c r="D17" s="191"/>
      <c r="E17" s="190"/>
      <c r="F17" s="79"/>
      <c r="G17" s="190"/>
      <c r="H17" s="199"/>
      <c r="I17" s="79"/>
      <c r="J17" s="190"/>
      <c r="K17" s="199"/>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rp+ETGkeEZB7ncWhJoZxEORA+B42wdZ7vQTsL7vobhD+UD7k3KXqr7h77H8NfVG39j1j4lMXYOKtMvyBV4eK4w==" saltValue="zgSYP2eyt2LNR/Vifpn8XQ=="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drawing r:id="rId1"/>
  <legacyDrawing r:id="rId2"/>
  <extLst>
    <ext xmlns:mx="http://schemas.microsoft.com/office/mac/excel/2008/main" uri="{64002731-A6B0-56B0-2670-7721B7C09600}">
      <mx:PLV Mode="0" OnePage="0" WScale="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92D050"/>
  </sheetPr>
  <dimension ref="A1:N503"/>
  <sheetViews>
    <sheetView workbookViewId="0"/>
  </sheetViews>
  <sheetFormatPr defaultColWidth="8.85546875"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40" t="s">
        <v>1284</v>
      </c>
      <c r="J9" s="241"/>
      <c r="K9" s="241"/>
      <c r="L9" s="241"/>
      <c r="M9" s="241"/>
      <c r="N9" s="242"/>
    </row>
    <row r="10" spans="1:14" ht="19.5" thickBot="1" x14ac:dyDescent="0.35">
      <c r="A10" s="255" t="s">
        <v>1274</v>
      </c>
      <c r="B10" s="296" t="s">
        <v>1178</v>
      </c>
      <c r="C10" s="298" t="s">
        <v>1157</v>
      </c>
      <c r="D10" s="299"/>
      <c r="E10" s="300"/>
      <c r="F10" s="265" t="s">
        <v>1291</v>
      </c>
      <c r="G10" s="266"/>
      <c r="H10" s="295"/>
      <c r="I10" s="231" t="s">
        <v>1283</v>
      </c>
      <c r="J10" s="232"/>
      <c r="K10" s="233"/>
      <c r="L10" s="217" t="s">
        <v>1242</v>
      </c>
      <c r="M10" s="218"/>
      <c r="N10" s="219"/>
    </row>
    <row r="11" spans="1:14" ht="20.100000000000001" customHeight="1" thickBot="1" x14ac:dyDescent="0.3">
      <c r="A11" s="257"/>
      <c r="B11" s="297"/>
      <c r="C11" s="4" t="s">
        <v>14</v>
      </c>
      <c r="D11" s="28" t="s">
        <v>1175</v>
      </c>
      <c r="E11" s="20" t="s">
        <v>1239</v>
      </c>
      <c r="F11" s="38" t="s">
        <v>1176</v>
      </c>
      <c r="G11" s="39" t="s">
        <v>1177</v>
      </c>
      <c r="H11" s="29" t="s">
        <v>1163</v>
      </c>
      <c r="I11" s="47" t="s">
        <v>7</v>
      </c>
      <c r="J11" s="45" t="s">
        <v>1246</v>
      </c>
      <c r="K11" s="48" t="s">
        <v>8</v>
      </c>
      <c r="L11" s="51" t="s">
        <v>7</v>
      </c>
      <c r="M11" s="46" t="s">
        <v>1246</v>
      </c>
      <c r="N11" s="41" t="s">
        <v>8</v>
      </c>
    </row>
    <row r="12" spans="1:14" x14ac:dyDescent="0.25">
      <c r="A12" s="54" t="s">
        <v>1326</v>
      </c>
      <c r="B12" s="88" t="s">
        <v>1224</v>
      </c>
      <c r="C12" s="180" t="s">
        <v>574</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1326</v>
      </c>
      <c r="B13" s="88" t="s">
        <v>1224</v>
      </c>
      <c r="C13" s="181" t="s">
        <v>1139</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1326</v>
      </c>
      <c r="B14" s="88" t="s">
        <v>1224</v>
      </c>
      <c r="C14" s="181" t="s">
        <v>251</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1245</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1326</v>
      </c>
      <c r="B15" s="88" t="s">
        <v>1276</v>
      </c>
      <c r="C15" s="181" t="s">
        <v>760</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1326</v>
      </c>
      <c r="B16" s="88" t="s">
        <v>1276</v>
      </c>
      <c r="C16" s="181" t="s">
        <v>482</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1326</v>
      </c>
      <c r="B17" s="88" t="s">
        <v>1276</v>
      </c>
      <c r="C17" s="181" t="s">
        <v>78</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1245</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46" t="s">
        <v>1227</v>
      </c>
      <c r="B501" s="247"/>
      <c r="C501" s="247"/>
      <c r="D501" s="247"/>
      <c r="E501" s="247"/>
      <c r="F501" s="247"/>
      <c r="G501" s="247"/>
      <c r="H501" s="247"/>
      <c r="I501" s="247"/>
      <c r="J501" s="247"/>
      <c r="K501" s="247"/>
      <c r="L501" s="247"/>
      <c r="M501" s="247"/>
      <c r="N501" s="247"/>
    </row>
    <row r="502" spans="1:14" x14ac:dyDescent="0.25">
      <c r="A502" s="249"/>
      <c r="B502" s="250"/>
      <c r="C502" s="250"/>
      <c r="D502" s="250"/>
      <c r="E502" s="250"/>
      <c r="F502" s="250"/>
      <c r="G502" s="250"/>
      <c r="H502" s="250"/>
      <c r="I502" s="250"/>
      <c r="J502" s="250"/>
      <c r="K502" s="250"/>
      <c r="L502" s="250"/>
      <c r="M502" s="250"/>
      <c r="N502" s="250"/>
    </row>
    <row r="503" spans="1:14" ht="15.75" thickBot="1" x14ac:dyDescent="0.3">
      <c r="A503" s="252"/>
      <c r="B503" s="253"/>
      <c r="C503" s="253"/>
      <c r="D503" s="253"/>
      <c r="E503" s="253"/>
      <c r="F503" s="253"/>
      <c r="G503" s="253"/>
      <c r="H503" s="253"/>
      <c r="I503" s="253"/>
      <c r="J503" s="253"/>
      <c r="K503" s="253"/>
      <c r="L503" s="253"/>
      <c r="M503" s="253"/>
      <c r="N503" s="253"/>
    </row>
  </sheetData>
  <sheetProtection algorithmName="SHA-512" hashValue="S8fENDNR8yY3G/QPO/Vzw5om2/WXOjoUFinKZ1uRD0JHmrWf7iO4UjATzhWagwMdVyS+2b3Qb2OMZ2s5b7qYmw==" saltValue="zIRANKV6U+xFWNSD/bs7Jg=="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C12:C500</xm:sqref>
        </x14:dataValidation>
      </x14:dataValidations>
    </ext>
    <ext xmlns:mx="http://schemas.microsoft.com/office/mac/excel/2008/main" uri="{64002731-A6B0-56B0-2670-7721B7C09600}">
      <mx:PLV Mode="0" OnePage="0" WScale="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 workbookViewId="0"/>
  </sheetViews>
  <sheetFormatPr defaultColWidth="8.85546875"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1223</v>
      </c>
      <c r="B6" s="16" t="s">
        <v>14</v>
      </c>
      <c r="C6" s="19" t="s">
        <v>15</v>
      </c>
      <c r="D6" s="19" t="s">
        <v>1357</v>
      </c>
    </row>
    <row r="7" spans="1:4" s="2" customFormat="1" ht="15" customHeight="1" x14ac:dyDescent="0.25">
      <c r="A7" s="15">
        <v>1</v>
      </c>
      <c r="B7" s="3" t="s">
        <v>16</v>
      </c>
      <c r="C7" s="3" t="s">
        <v>17</v>
      </c>
      <c r="D7" s="15" t="s">
        <v>1358</v>
      </c>
    </row>
    <row r="8" spans="1:4" s="2" customFormat="1" ht="15" customHeight="1" x14ac:dyDescent="0.25">
      <c r="A8" s="15">
        <v>2</v>
      </c>
      <c r="B8" s="3" t="s">
        <v>18</v>
      </c>
      <c r="C8" s="3" t="s">
        <v>19</v>
      </c>
      <c r="D8" s="15" t="s">
        <v>1358</v>
      </c>
    </row>
    <row r="9" spans="1:4" s="2" customFormat="1" ht="15" customHeight="1" x14ac:dyDescent="0.25">
      <c r="A9" s="15">
        <v>634</v>
      </c>
      <c r="B9" s="3" t="s">
        <v>20</v>
      </c>
      <c r="C9" s="3" t="s">
        <v>21</v>
      </c>
      <c r="D9" s="15" t="s">
        <v>178</v>
      </c>
    </row>
    <row r="10" spans="1:4" s="2" customFormat="1" ht="15" customHeight="1" x14ac:dyDescent="0.25">
      <c r="A10" s="15">
        <v>3</v>
      </c>
      <c r="B10" s="3" t="s">
        <v>22</v>
      </c>
      <c r="C10" s="3" t="s">
        <v>23</v>
      </c>
      <c r="D10" s="15" t="s">
        <v>1358</v>
      </c>
    </row>
    <row r="11" spans="1:4" s="2" customFormat="1" ht="15" customHeight="1" x14ac:dyDescent="0.25">
      <c r="A11" s="15">
        <v>4</v>
      </c>
      <c r="B11" s="3" t="s">
        <v>24</v>
      </c>
      <c r="C11" s="3" t="s">
        <v>25</v>
      </c>
      <c r="D11" s="15" t="s">
        <v>1358</v>
      </c>
    </row>
    <row r="12" spans="1:4" s="2" customFormat="1" ht="15" customHeight="1" x14ac:dyDescent="0.25">
      <c r="A12" s="15">
        <v>5</v>
      </c>
      <c r="B12" s="3" t="s">
        <v>26</v>
      </c>
      <c r="C12" s="3" t="s">
        <v>27</v>
      </c>
      <c r="D12" s="15" t="s">
        <v>1358</v>
      </c>
    </row>
    <row r="13" spans="1:4" s="2" customFormat="1" ht="15" customHeight="1" x14ac:dyDescent="0.25">
      <c r="A13" s="15">
        <v>6</v>
      </c>
      <c r="B13" s="3" t="s">
        <v>28</v>
      </c>
      <c r="C13" s="3" t="s">
        <v>29</v>
      </c>
      <c r="D13" s="15" t="s">
        <v>1358</v>
      </c>
    </row>
    <row r="14" spans="1:4" s="2" customFormat="1" ht="15" customHeight="1" x14ac:dyDescent="0.25">
      <c r="A14" s="15">
        <v>7</v>
      </c>
      <c r="B14" s="3" t="s">
        <v>30</v>
      </c>
      <c r="C14" s="3" t="s">
        <v>31</v>
      </c>
      <c r="D14" s="15" t="s">
        <v>1358</v>
      </c>
    </row>
    <row r="15" spans="1:4" s="2" customFormat="1" ht="15" customHeight="1" x14ac:dyDescent="0.25">
      <c r="A15" s="15">
        <v>8</v>
      </c>
      <c r="B15" s="3" t="s">
        <v>32</v>
      </c>
      <c r="C15" s="3" t="s">
        <v>33</v>
      </c>
      <c r="D15" s="15" t="s">
        <v>1358</v>
      </c>
    </row>
    <row r="16" spans="1:4" s="2" customFormat="1" ht="15" customHeight="1" x14ac:dyDescent="0.25">
      <c r="A16" s="15">
        <v>9</v>
      </c>
      <c r="B16" s="3" t="s">
        <v>34</v>
      </c>
      <c r="C16" s="3" t="s">
        <v>35</v>
      </c>
      <c r="D16" s="15" t="s">
        <v>178</v>
      </c>
    </row>
    <row r="17" spans="1:4" s="2" customFormat="1" ht="15" customHeight="1" x14ac:dyDescent="0.25">
      <c r="A17" s="15">
        <v>10</v>
      </c>
      <c r="B17" s="3" t="s">
        <v>36</v>
      </c>
      <c r="C17" s="3" t="s">
        <v>37</v>
      </c>
      <c r="D17" s="15" t="s">
        <v>178</v>
      </c>
    </row>
    <row r="18" spans="1:4" s="2" customFormat="1" ht="15" customHeight="1" x14ac:dyDescent="0.25">
      <c r="A18" s="15">
        <v>11</v>
      </c>
      <c r="B18" s="3" t="s">
        <v>38</v>
      </c>
      <c r="C18" s="3" t="s">
        <v>39</v>
      </c>
      <c r="D18" s="15" t="s">
        <v>178</v>
      </c>
    </row>
    <row r="19" spans="1:4" s="2" customFormat="1" ht="15" customHeight="1" x14ac:dyDescent="0.25">
      <c r="A19" s="15">
        <v>12</v>
      </c>
      <c r="B19" s="3" t="s">
        <v>40</v>
      </c>
      <c r="C19" s="3" t="s">
        <v>41</v>
      </c>
      <c r="D19" s="15" t="s">
        <v>1358</v>
      </c>
    </row>
    <row r="20" spans="1:4" s="2" customFormat="1" ht="15" customHeight="1" x14ac:dyDescent="0.25">
      <c r="A20" s="15">
        <v>13</v>
      </c>
      <c r="B20" s="3" t="s">
        <v>42</v>
      </c>
      <c r="C20" s="3" t="s">
        <v>43</v>
      </c>
      <c r="D20" s="15" t="s">
        <v>178</v>
      </c>
    </row>
    <row r="21" spans="1:4" s="2" customFormat="1" ht="15" customHeight="1" x14ac:dyDescent="0.25">
      <c r="A21" s="15">
        <v>14</v>
      </c>
      <c r="B21" s="3" t="s">
        <v>44</v>
      </c>
      <c r="C21" s="3" t="s">
        <v>45</v>
      </c>
      <c r="D21" s="15" t="s">
        <v>178</v>
      </c>
    </row>
    <row r="22" spans="1:4" s="2" customFormat="1" ht="15" customHeight="1" x14ac:dyDescent="0.25">
      <c r="A22" s="15">
        <v>16</v>
      </c>
      <c r="B22" s="3" t="s">
        <v>46</v>
      </c>
      <c r="C22" s="3" t="s">
        <v>47</v>
      </c>
      <c r="D22" s="15" t="s">
        <v>178</v>
      </c>
    </row>
    <row r="23" spans="1:4" s="2" customFormat="1" ht="30" customHeight="1" x14ac:dyDescent="0.25">
      <c r="A23" s="15">
        <v>18</v>
      </c>
      <c r="B23" s="3" t="s">
        <v>48</v>
      </c>
      <c r="C23" s="3" t="s">
        <v>49</v>
      </c>
      <c r="D23" s="15" t="s">
        <v>178</v>
      </c>
    </row>
    <row r="24" spans="1:4" s="2" customFormat="1" ht="30" customHeight="1" x14ac:dyDescent="0.25">
      <c r="A24" s="15">
        <v>19</v>
      </c>
      <c r="B24" s="3" t="s">
        <v>50</v>
      </c>
      <c r="C24" s="3" t="s">
        <v>51</v>
      </c>
      <c r="D24" s="15" t="s">
        <v>178</v>
      </c>
    </row>
    <row r="25" spans="1:4" s="2" customFormat="1" ht="15" customHeight="1" x14ac:dyDescent="0.25">
      <c r="A25" s="15">
        <v>20</v>
      </c>
      <c r="B25" s="3" t="s">
        <v>52</v>
      </c>
      <c r="C25" s="3" t="s">
        <v>53</v>
      </c>
      <c r="D25" s="15" t="s">
        <v>178</v>
      </c>
    </row>
    <row r="26" spans="1:4" s="2" customFormat="1" ht="30" customHeight="1" x14ac:dyDescent="0.25">
      <c r="A26" s="15">
        <v>21</v>
      </c>
      <c r="B26" s="3" t="s">
        <v>54</v>
      </c>
      <c r="C26" s="3" t="s">
        <v>55</v>
      </c>
      <c r="D26" s="15" t="s">
        <v>178</v>
      </c>
    </row>
    <row r="27" spans="1:4" s="2" customFormat="1" ht="30" customHeight="1" x14ac:dyDescent="0.25">
      <c r="A27" s="15">
        <v>22</v>
      </c>
      <c r="B27" s="3" t="s">
        <v>56</v>
      </c>
      <c r="C27" s="3" t="s">
        <v>57</v>
      </c>
      <c r="D27" s="15" t="s">
        <v>178</v>
      </c>
    </row>
    <row r="28" spans="1:4" s="2" customFormat="1" ht="30" customHeight="1" x14ac:dyDescent="0.25">
      <c r="A28" s="15">
        <v>23</v>
      </c>
      <c r="B28" s="3" t="s">
        <v>58</v>
      </c>
      <c r="C28" s="3" t="s">
        <v>59</v>
      </c>
      <c r="D28" s="15" t="s">
        <v>178</v>
      </c>
    </row>
    <row r="29" spans="1:4" s="2" customFormat="1" ht="15" customHeight="1" x14ac:dyDescent="0.25">
      <c r="A29" s="15">
        <v>24</v>
      </c>
      <c r="B29" s="3" t="s">
        <v>60</v>
      </c>
      <c r="C29" s="3" t="s">
        <v>61</v>
      </c>
      <c r="D29" s="15" t="s">
        <v>1358</v>
      </c>
    </row>
    <row r="30" spans="1:4" s="2" customFormat="1" ht="15" customHeight="1" x14ac:dyDescent="0.25">
      <c r="A30" s="15">
        <v>25</v>
      </c>
      <c r="B30" s="3" t="s">
        <v>62</v>
      </c>
      <c r="C30" s="3" t="s">
        <v>63</v>
      </c>
      <c r="D30" s="15" t="s">
        <v>178</v>
      </c>
    </row>
    <row r="31" spans="1:4" s="2" customFormat="1" ht="15" customHeight="1" x14ac:dyDescent="0.25">
      <c r="A31" s="15">
        <v>26</v>
      </c>
      <c r="B31" s="3" t="s">
        <v>64</v>
      </c>
      <c r="C31" s="3" t="s">
        <v>65</v>
      </c>
      <c r="D31" s="15" t="s">
        <v>178</v>
      </c>
    </row>
    <row r="32" spans="1:4" s="2" customFormat="1" ht="15" customHeight="1" x14ac:dyDescent="0.25">
      <c r="A32" s="15">
        <v>27</v>
      </c>
      <c r="B32" s="3" t="s">
        <v>66</v>
      </c>
      <c r="C32" s="3" t="s">
        <v>67</v>
      </c>
      <c r="D32" s="15" t="s">
        <v>178</v>
      </c>
    </row>
    <row r="33" spans="1:4" s="2" customFormat="1" ht="15" customHeight="1" x14ac:dyDescent="0.25">
      <c r="A33" s="15">
        <v>28</v>
      </c>
      <c r="B33" s="3" t="s">
        <v>68</v>
      </c>
      <c r="C33" s="3" t="s">
        <v>69</v>
      </c>
      <c r="D33" s="15" t="s">
        <v>178</v>
      </c>
    </row>
    <row r="34" spans="1:4" s="2" customFormat="1" ht="15" customHeight="1" x14ac:dyDescent="0.25">
      <c r="A34" s="15">
        <v>29</v>
      </c>
      <c r="B34" s="3" t="s">
        <v>70</v>
      </c>
      <c r="C34" s="3" t="s">
        <v>71</v>
      </c>
      <c r="D34" s="15" t="s">
        <v>178</v>
      </c>
    </row>
    <row r="35" spans="1:4" s="2" customFormat="1" ht="15" customHeight="1" x14ac:dyDescent="0.25">
      <c r="A35" s="15">
        <v>30</v>
      </c>
      <c r="B35" s="3" t="s">
        <v>72</v>
      </c>
      <c r="C35" s="3" t="s">
        <v>73</v>
      </c>
      <c r="D35" s="15" t="s">
        <v>1358</v>
      </c>
    </row>
    <row r="36" spans="1:4" s="2" customFormat="1" ht="15" customHeight="1" x14ac:dyDescent="0.25">
      <c r="A36" s="15">
        <v>31</v>
      </c>
      <c r="B36" s="3" t="s">
        <v>74</v>
      </c>
      <c r="C36" s="3" t="s">
        <v>75</v>
      </c>
      <c r="D36" s="15" t="s">
        <v>1358</v>
      </c>
    </row>
    <row r="37" spans="1:4" s="2" customFormat="1" ht="15" customHeight="1" x14ac:dyDescent="0.25">
      <c r="A37" s="15">
        <v>32</v>
      </c>
      <c r="B37" s="3" t="s">
        <v>76</v>
      </c>
      <c r="C37" s="3" t="s">
        <v>77</v>
      </c>
      <c r="D37" s="15" t="s">
        <v>178</v>
      </c>
    </row>
    <row r="38" spans="1:4" s="2" customFormat="1" ht="15" customHeight="1" x14ac:dyDescent="0.25">
      <c r="A38" s="15">
        <v>33</v>
      </c>
      <c r="B38" s="3" t="s">
        <v>78</v>
      </c>
      <c r="C38" s="3" t="s">
        <v>79</v>
      </c>
      <c r="D38" s="15" t="s">
        <v>1358</v>
      </c>
    </row>
    <row r="39" spans="1:4" s="2" customFormat="1" ht="15" customHeight="1" x14ac:dyDescent="0.25">
      <c r="A39" s="15">
        <v>35</v>
      </c>
      <c r="B39" s="3" t="s">
        <v>80</v>
      </c>
      <c r="C39" s="3" t="s">
        <v>81</v>
      </c>
      <c r="D39" s="15" t="s">
        <v>1358</v>
      </c>
    </row>
    <row r="40" spans="1:4" s="2" customFormat="1" ht="15" customHeight="1" x14ac:dyDescent="0.25">
      <c r="A40" s="15">
        <v>36</v>
      </c>
      <c r="B40" s="3" t="s">
        <v>82</v>
      </c>
      <c r="C40" s="3" t="s">
        <v>83</v>
      </c>
      <c r="D40" s="15" t="s">
        <v>178</v>
      </c>
    </row>
    <row r="41" spans="1:4" s="2" customFormat="1" ht="15" customHeight="1" x14ac:dyDescent="0.25">
      <c r="A41" s="15">
        <v>37</v>
      </c>
      <c r="B41" s="3" t="s">
        <v>84</v>
      </c>
      <c r="C41" s="3" t="s">
        <v>85</v>
      </c>
      <c r="D41" s="15" t="s">
        <v>1358</v>
      </c>
    </row>
    <row r="42" spans="1:4" s="2" customFormat="1" ht="15" customHeight="1" x14ac:dyDescent="0.25">
      <c r="A42" s="15">
        <v>39</v>
      </c>
      <c r="B42" s="3" t="s">
        <v>86</v>
      </c>
      <c r="C42" s="3" t="s">
        <v>87</v>
      </c>
      <c r="D42" s="15" t="s">
        <v>1358</v>
      </c>
    </row>
    <row r="43" spans="1:4" s="2" customFormat="1" ht="15" customHeight="1" x14ac:dyDescent="0.25">
      <c r="A43" s="15">
        <v>356</v>
      </c>
      <c r="B43" s="3" t="s">
        <v>88</v>
      </c>
      <c r="C43" s="3" t="s">
        <v>89</v>
      </c>
      <c r="D43" s="15" t="s">
        <v>1358</v>
      </c>
    </row>
    <row r="44" spans="1:4" s="2" customFormat="1" ht="15" customHeight="1" x14ac:dyDescent="0.25">
      <c r="A44" s="15">
        <v>40</v>
      </c>
      <c r="B44" s="3" t="s">
        <v>90</v>
      </c>
      <c r="C44" s="3" t="s">
        <v>91</v>
      </c>
      <c r="D44" s="15" t="s">
        <v>178</v>
      </c>
    </row>
    <row r="45" spans="1:4" s="2" customFormat="1" ht="15" customHeight="1" x14ac:dyDescent="0.25">
      <c r="A45" s="15">
        <v>41</v>
      </c>
      <c r="B45" s="3" t="s">
        <v>92</v>
      </c>
      <c r="C45" s="3" t="s">
        <v>93</v>
      </c>
      <c r="D45" s="15" t="s">
        <v>178</v>
      </c>
    </row>
    <row r="46" spans="1:4" s="2" customFormat="1" ht="15" customHeight="1" x14ac:dyDescent="0.25">
      <c r="A46" s="15">
        <v>42</v>
      </c>
      <c r="B46" s="3" t="s">
        <v>94</v>
      </c>
      <c r="C46" s="3" t="s">
        <v>95</v>
      </c>
      <c r="D46" s="15" t="s">
        <v>178</v>
      </c>
    </row>
    <row r="47" spans="1:4" s="2" customFormat="1" ht="30" customHeight="1" x14ac:dyDescent="0.25">
      <c r="A47" s="15">
        <v>43</v>
      </c>
      <c r="B47" s="3" t="s">
        <v>96</v>
      </c>
      <c r="C47" s="3" t="s">
        <v>97</v>
      </c>
      <c r="D47" s="15" t="s">
        <v>178</v>
      </c>
    </row>
    <row r="48" spans="1:4" s="2" customFormat="1" ht="15" customHeight="1" x14ac:dyDescent="0.25">
      <c r="A48" s="15">
        <v>44</v>
      </c>
      <c r="B48" s="3" t="s">
        <v>98</v>
      </c>
      <c r="C48" s="3" t="s">
        <v>99</v>
      </c>
      <c r="D48" s="15" t="s">
        <v>178</v>
      </c>
    </row>
    <row r="49" spans="1:4" s="2" customFormat="1" ht="15" customHeight="1" x14ac:dyDescent="0.25">
      <c r="A49" s="15">
        <v>45</v>
      </c>
      <c r="B49" s="3" t="s">
        <v>100</v>
      </c>
      <c r="C49" s="3" t="s">
        <v>101</v>
      </c>
      <c r="D49" s="15" t="s">
        <v>178</v>
      </c>
    </row>
    <row r="50" spans="1:4" s="2" customFormat="1" ht="15" customHeight="1" x14ac:dyDescent="0.25">
      <c r="A50" s="15">
        <v>46</v>
      </c>
      <c r="B50" s="3" t="s">
        <v>102</v>
      </c>
      <c r="C50" s="3" t="s">
        <v>103</v>
      </c>
      <c r="D50" s="15" t="s">
        <v>1358</v>
      </c>
    </row>
    <row r="51" spans="1:4" s="2" customFormat="1" ht="15" customHeight="1" x14ac:dyDescent="0.25">
      <c r="A51" s="15">
        <v>47</v>
      </c>
      <c r="B51" s="3" t="s">
        <v>104</v>
      </c>
      <c r="C51" s="3" t="s">
        <v>105</v>
      </c>
      <c r="D51" s="15" t="s">
        <v>1358</v>
      </c>
    </row>
    <row r="52" spans="1:4" s="2" customFormat="1" ht="15" customHeight="1" x14ac:dyDescent="0.25">
      <c r="A52" s="15">
        <v>52</v>
      </c>
      <c r="B52" s="3" t="s">
        <v>106</v>
      </c>
      <c r="C52" s="3" t="s">
        <v>107</v>
      </c>
      <c r="D52" s="15" t="s">
        <v>178</v>
      </c>
    </row>
    <row r="53" spans="1:4" s="2" customFormat="1" ht="30" customHeight="1" x14ac:dyDescent="0.25">
      <c r="A53" s="15">
        <v>53</v>
      </c>
      <c r="B53" s="3" t="s">
        <v>108</v>
      </c>
      <c r="C53" s="3" t="s">
        <v>109</v>
      </c>
      <c r="D53" s="15" t="s">
        <v>1358</v>
      </c>
    </row>
    <row r="54" spans="1:4" s="2" customFormat="1" ht="15" customHeight="1" x14ac:dyDescent="0.25">
      <c r="A54" s="15">
        <v>54</v>
      </c>
      <c r="B54" s="3" t="s">
        <v>110</v>
      </c>
      <c r="C54" s="3" t="s">
        <v>111</v>
      </c>
      <c r="D54" s="15" t="s">
        <v>178</v>
      </c>
    </row>
    <row r="55" spans="1:4" s="2" customFormat="1" ht="15" customHeight="1" x14ac:dyDescent="0.25">
      <c r="A55" s="15">
        <v>55</v>
      </c>
      <c r="B55" s="3" t="s">
        <v>112</v>
      </c>
      <c r="C55" s="3" t="s">
        <v>113</v>
      </c>
      <c r="D55" s="15" t="s">
        <v>178</v>
      </c>
    </row>
    <row r="56" spans="1:4" s="2" customFormat="1" ht="15" customHeight="1" x14ac:dyDescent="0.25">
      <c r="A56" s="15">
        <v>56</v>
      </c>
      <c r="B56" s="3" t="s">
        <v>114</v>
      </c>
      <c r="C56" s="3" t="s">
        <v>115</v>
      </c>
      <c r="D56" s="15" t="s">
        <v>1358</v>
      </c>
    </row>
    <row r="57" spans="1:4" s="2" customFormat="1" ht="15" customHeight="1" x14ac:dyDescent="0.25">
      <c r="A57" s="15">
        <v>57</v>
      </c>
      <c r="B57" s="3" t="s">
        <v>116</v>
      </c>
      <c r="C57" s="3" t="s">
        <v>117</v>
      </c>
      <c r="D57" s="15" t="s">
        <v>178</v>
      </c>
    </row>
    <row r="58" spans="1:4" s="2" customFormat="1" ht="15" customHeight="1" x14ac:dyDescent="0.25">
      <c r="A58" s="15">
        <v>58</v>
      </c>
      <c r="B58" s="3" t="s">
        <v>118</v>
      </c>
      <c r="C58" s="3" t="s">
        <v>119</v>
      </c>
      <c r="D58" s="15" t="s">
        <v>1358</v>
      </c>
    </row>
    <row r="59" spans="1:4" s="2" customFormat="1" ht="15" customHeight="1" x14ac:dyDescent="0.25">
      <c r="A59" s="15">
        <v>60</v>
      </c>
      <c r="B59" s="3" t="s">
        <v>120</v>
      </c>
      <c r="C59" s="3" t="s">
        <v>121</v>
      </c>
      <c r="D59" s="15" t="s">
        <v>1358</v>
      </c>
    </row>
    <row r="60" spans="1:4" s="2" customFormat="1" ht="15" customHeight="1" x14ac:dyDescent="0.25">
      <c r="A60" s="15">
        <v>61</v>
      </c>
      <c r="B60" s="3" t="s">
        <v>122</v>
      </c>
      <c r="C60" s="3" t="s">
        <v>123</v>
      </c>
      <c r="D60" s="15" t="s">
        <v>1358</v>
      </c>
    </row>
    <row r="61" spans="1:4" s="2" customFormat="1" ht="15" customHeight="1" x14ac:dyDescent="0.25">
      <c r="A61" s="15">
        <v>62</v>
      </c>
      <c r="B61" s="3" t="s">
        <v>124</v>
      </c>
      <c r="C61" s="3" t="s">
        <v>125</v>
      </c>
      <c r="D61" s="15" t="s">
        <v>1358</v>
      </c>
    </row>
    <row r="62" spans="1:4" s="2" customFormat="1" ht="15" customHeight="1" x14ac:dyDescent="0.25">
      <c r="A62" s="15">
        <v>63</v>
      </c>
      <c r="B62" s="3" t="s">
        <v>126</v>
      </c>
      <c r="C62" s="3" t="s">
        <v>127</v>
      </c>
      <c r="D62" s="15" t="s">
        <v>1358</v>
      </c>
    </row>
    <row r="63" spans="1:4" s="2" customFormat="1" ht="15" customHeight="1" x14ac:dyDescent="0.25">
      <c r="A63" s="15">
        <v>64</v>
      </c>
      <c r="B63" s="3" t="s">
        <v>128</v>
      </c>
      <c r="C63" s="3" t="s">
        <v>129</v>
      </c>
      <c r="D63" s="15" t="s">
        <v>1358</v>
      </c>
    </row>
    <row r="64" spans="1:4" s="2" customFormat="1" ht="15" customHeight="1" x14ac:dyDescent="0.25">
      <c r="A64" s="15">
        <v>65</v>
      </c>
      <c r="B64" s="3" t="s">
        <v>130</v>
      </c>
      <c r="C64" s="3" t="s">
        <v>131</v>
      </c>
      <c r="D64" s="15" t="s">
        <v>178</v>
      </c>
    </row>
    <row r="65" spans="1:4" s="2" customFormat="1" ht="30" customHeight="1" x14ac:dyDescent="0.25">
      <c r="A65" s="15">
        <v>522</v>
      </c>
      <c r="B65" s="3" t="s">
        <v>132</v>
      </c>
      <c r="C65" s="3" t="s">
        <v>133</v>
      </c>
      <c r="D65" s="15" t="s">
        <v>1358</v>
      </c>
    </row>
    <row r="66" spans="1:4" s="2" customFormat="1" ht="15" customHeight="1" x14ac:dyDescent="0.25">
      <c r="A66" s="15">
        <v>66</v>
      </c>
      <c r="B66" s="3" t="s">
        <v>134</v>
      </c>
      <c r="C66" s="3" t="s">
        <v>135</v>
      </c>
      <c r="D66" s="15" t="s">
        <v>178</v>
      </c>
    </row>
    <row r="67" spans="1:4" s="2" customFormat="1" ht="15" customHeight="1" x14ac:dyDescent="0.25">
      <c r="A67" s="15">
        <v>68</v>
      </c>
      <c r="B67" s="3" t="s">
        <v>136</v>
      </c>
      <c r="C67" s="3" t="s">
        <v>137</v>
      </c>
      <c r="D67" s="15" t="s">
        <v>178</v>
      </c>
    </row>
    <row r="68" spans="1:4" s="2" customFormat="1" ht="15" customHeight="1" x14ac:dyDescent="0.25">
      <c r="A68" s="15">
        <v>71</v>
      </c>
      <c r="B68" s="3" t="s">
        <v>138</v>
      </c>
      <c r="C68" s="3" t="s">
        <v>139</v>
      </c>
      <c r="D68" s="15" t="s">
        <v>178</v>
      </c>
    </row>
    <row r="69" spans="1:4" s="2" customFormat="1" ht="15" customHeight="1" x14ac:dyDescent="0.25">
      <c r="A69" s="15">
        <v>72</v>
      </c>
      <c r="B69" s="3" t="s">
        <v>140</v>
      </c>
      <c r="C69" s="3" t="s">
        <v>141</v>
      </c>
      <c r="D69" s="15" t="s">
        <v>1358</v>
      </c>
    </row>
    <row r="70" spans="1:4" s="2" customFormat="1" ht="30" customHeight="1" x14ac:dyDescent="0.25">
      <c r="A70" s="15">
        <v>324</v>
      </c>
      <c r="B70" s="3" t="s">
        <v>142</v>
      </c>
      <c r="C70" s="3" t="s">
        <v>143</v>
      </c>
      <c r="D70" s="15" t="s">
        <v>1358</v>
      </c>
    </row>
    <row r="71" spans="1:4" s="2" customFormat="1" ht="30" customHeight="1" x14ac:dyDescent="0.25">
      <c r="A71" s="15">
        <v>73</v>
      </c>
      <c r="B71" s="3" t="s">
        <v>144</v>
      </c>
      <c r="C71" s="3" t="s">
        <v>145</v>
      </c>
      <c r="D71" s="15" t="s">
        <v>178</v>
      </c>
    </row>
    <row r="72" spans="1:4" s="2" customFormat="1" ht="30" customHeight="1" x14ac:dyDescent="0.25">
      <c r="A72" s="15">
        <v>74</v>
      </c>
      <c r="B72" s="3" t="s">
        <v>146</v>
      </c>
      <c r="C72" s="3" t="s">
        <v>147</v>
      </c>
      <c r="D72" s="15" t="s">
        <v>178</v>
      </c>
    </row>
    <row r="73" spans="1:4" s="2" customFormat="1" ht="15" customHeight="1" x14ac:dyDescent="0.25">
      <c r="A73" s="15">
        <v>75</v>
      </c>
      <c r="B73" s="3" t="s">
        <v>148</v>
      </c>
      <c r="C73" s="3" t="s">
        <v>149</v>
      </c>
      <c r="D73" s="15" t="s">
        <v>1358</v>
      </c>
    </row>
    <row r="74" spans="1:4" s="2" customFormat="1" ht="30" customHeight="1" x14ac:dyDescent="0.25">
      <c r="A74" s="15">
        <v>333</v>
      </c>
      <c r="B74" s="3" t="s">
        <v>150</v>
      </c>
      <c r="C74" s="3" t="s">
        <v>151</v>
      </c>
      <c r="D74" s="15" t="s">
        <v>178</v>
      </c>
    </row>
    <row r="75" spans="1:4" s="2" customFormat="1" ht="15" customHeight="1" x14ac:dyDescent="0.25">
      <c r="A75" s="15">
        <v>76</v>
      </c>
      <c r="B75" s="3" t="s">
        <v>152</v>
      </c>
      <c r="C75" s="3" t="s">
        <v>153</v>
      </c>
      <c r="D75" s="15" t="s">
        <v>178</v>
      </c>
    </row>
    <row r="76" spans="1:4" s="2" customFormat="1" ht="15" customHeight="1" x14ac:dyDescent="0.25">
      <c r="A76" s="15">
        <v>77</v>
      </c>
      <c r="B76" s="3" t="s">
        <v>154</v>
      </c>
      <c r="C76" s="3" t="s">
        <v>155</v>
      </c>
      <c r="D76" s="15" t="s">
        <v>178</v>
      </c>
    </row>
    <row r="77" spans="1:4" s="2" customFormat="1" ht="15" customHeight="1" x14ac:dyDescent="0.25">
      <c r="A77" s="15">
        <v>78</v>
      </c>
      <c r="B77" s="3" t="s">
        <v>156</v>
      </c>
      <c r="C77" s="3" t="s">
        <v>157</v>
      </c>
      <c r="D77" s="15" t="s">
        <v>178</v>
      </c>
    </row>
    <row r="78" spans="1:4" s="2" customFormat="1" ht="15" customHeight="1" x14ac:dyDescent="0.25">
      <c r="A78" s="15">
        <v>79</v>
      </c>
      <c r="B78" s="3" t="s">
        <v>158</v>
      </c>
      <c r="C78" s="3" t="s">
        <v>159</v>
      </c>
      <c r="D78" s="15" t="s">
        <v>178</v>
      </c>
    </row>
    <row r="79" spans="1:4" s="2" customFormat="1" ht="15" customHeight="1" x14ac:dyDescent="0.25">
      <c r="A79" s="15">
        <v>80</v>
      </c>
      <c r="B79" s="3" t="s">
        <v>160</v>
      </c>
      <c r="C79" s="3" t="s">
        <v>161</v>
      </c>
      <c r="D79" s="15" t="s">
        <v>178</v>
      </c>
    </row>
    <row r="80" spans="1:4" s="2" customFormat="1" ht="15" customHeight="1" x14ac:dyDescent="0.25">
      <c r="A80" s="15">
        <v>519</v>
      </c>
      <c r="B80" s="3" t="s">
        <v>162</v>
      </c>
      <c r="C80" s="3" t="s">
        <v>163</v>
      </c>
      <c r="D80" s="187" t="s">
        <v>1358</v>
      </c>
    </row>
    <row r="81" spans="1:4" s="2" customFormat="1" ht="15" customHeight="1" x14ac:dyDescent="0.25">
      <c r="A81" s="15">
        <v>81</v>
      </c>
      <c r="B81" s="3" t="s">
        <v>164</v>
      </c>
      <c r="C81" s="3" t="s">
        <v>165</v>
      </c>
      <c r="D81" s="15" t="s">
        <v>178</v>
      </c>
    </row>
    <row r="82" spans="1:4" s="2" customFormat="1" ht="15" customHeight="1" x14ac:dyDescent="0.25">
      <c r="A82" s="15">
        <v>82</v>
      </c>
      <c r="B82" s="3" t="s">
        <v>166</v>
      </c>
      <c r="C82" s="3" t="s">
        <v>167</v>
      </c>
      <c r="D82" s="15" t="s">
        <v>178</v>
      </c>
    </row>
    <row r="83" spans="1:4" s="2" customFormat="1" ht="15" customHeight="1" x14ac:dyDescent="0.25">
      <c r="A83" s="15">
        <v>83</v>
      </c>
      <c r="B83" s="3" t="s">
        <v>168</v>
      </c>
      <c r="C83" s="3" t="s">
        <v>169</v>
      </c>
      <c r="D83" s="15" t="s">
        <v>1358</v>
      </c>
    </row>
    <row r="84" spans="1:4" s="2" customFormat="1" ht="15" customHeight="1" x14ac:dyDescent="0.25">
      <c r="A84" s="15">
        <v>85</v>
      </c>
      <c r="B84" s="3" t="s">
        <v>170</v>
      </c>
      <c r="C84" s="3" t="s">
        <v>171</v>
      </c>
      <c r="D84" s="15" t="s">
        <v>1358</v>
      </c>
    </row>
    <row r="85" spans="1:4" s="2" customFormat="1" ht="15" customHeight="1" x14ac:dyDescent="0.25">
      <c r="A85" s="15">
        <v>86</v>
      </c>
      <c r="B85" s="3" t="s">
        <v>172</v>
      </c>
      <c r="C85" s="3" t="s">
        <v>173</v>
      </c>
      <c r="D85" s="15" t="s">
        <v>178</v>
      </c>
    </row>
    <row r="86" spans="1:4" s="2" customFormat="1" ht="15" customHeight="1" x14ac:dyDescent="0.25">
      <c r="A86" s="15">
        <v>87</v>
      </c>
      <c r="B86" s="3" t="s">
        <v>174</v>
      </c>
      <c r="C86" s="3" t="s">
        <v>175</v>
      </c>
      <c r="D86" s="15" t="s">
        <v>178</v>
      </c>
    </row>
    <row r="87" spans="1:4" s="2" customFormat="1" ht="15" customHeight="1" x14ac:dyDescent="0.25">
      <c r="A87" s="15">
        <v>88</v>
      </c>
      <c r="B87" s="3" t="s">
        <v>176</v>
      </c>
      <c r="C87" s="3" t="s">
        <v>177</v>
      </c>
      <c r="D87" s="15" t="s">
        <v>1358</v>
      </c>
    </row>
    <row r="88" spans="1:4" s="2" customFormat="1" x14ac:dyDescent="0.25">
      <c r="A88" s="15">
        <v>89</v>
      </c>
      <c r="B88" s="3" t="s">
        <v>178</v>
      </c>
      <c r="C88" s="3" t="s">
        <v>179</v>
      </c>
      <c r="D88" s="15" t="s">
        <v>178</v>
      </c>
    </row>
    <row r="89" spans="1:4" s="2" customFormat="1" ht="15" customHeight="1" x14ac:dyDescent="0.25">
      <c r="A89" s="15">
        <v>90</v>
      </c>
      <c r="B89" s="3" t="s">
        <v>180</v>
      </c>
      <c r="C89" s="3" t="s">
        <v>181</v>
      </c>
      <c r="D89" s="15" t="s">
        <v>1358</v>
      </c>
    </row>
    <row r="90" spans="1:4" s="2" customFormat="1" ht="15" customHeight="1" x14ac:dyDescent="0.25">
      <c r="A90" s="15">
        <v>91</v>
      </c>
      <c r="B90" s="3" t="s">
        <v>182</v>
      </c>
      <c r="C90" s="3" t="s">
        <v>183</v>
      </c>
      <c r="D90" s="15" t="s">
        <v>1358</v>
      </c>
    </row>
    <row r="91" spans="1:4" s="2" customFormat="1" ht="15" customHeight="1" x14ac:dyDescent="0.25">
      <c r="A91" s="15">
        <v>92</v>
      </c>
      <c r="B91" s="3" t="s">
        <v>184</v>
      </c>
      <c r="C91" s="3" t="s">
        <v>185</v>
      </c>
      <c r="D91" s="15" t="s">
        <v>1358</v>
      </c>
    </row>
    <row r="92" spans="1:4" s="2" customFormat="1" ht="15" customHeight="1" x14ac:dyDescent="0.25">
      <c r="A92" s="15">
        <v>93</v>
      </c>
      <c r="B92" s="3" t="s">
        <v>186</v>
      </c>
      <c r="C92" s="3" t="s">
        <v>187</v>
      </c>
      <c r="D92" s="15" t="s">
        <v>178</v>
      </c>
    </row>
    <row r="93" spans="1:4" s="2" customFormat="1" ht="15" customHeight="1" x14ac:dyDescent="0.25">
      <c r="A93" s="15">
        <v>94</v>
      </c>
      <c r="B93" s="3" t="s">
        <v>188</v>
      </c>
      <c r="C93" s="3" t="s">
        <v>189</v>
      </c>
      <c r="D93" s="15" t="s">
        <v>1358</v>
      </c>
    </row>
    <row r="94" spans="1:4" s="2" customFormat="1" x14ac:dyDescent="0.25">
      <c r="A94" s="15">
        <v>351</v>
      </c>
      <c r="B94" s="3" t="s">
        <v>178</v>
      </c>
      <c r="C94" s="3" t="s">
        <v>190</v>
      </c>
      <c r="D94" s="15" t="s">
        <v>178</v>
      </c>
    </row>
    <row r="95" spans="1:4" s="2" customFormat="1" ht="15" customHeight="1" x14ac:dyDescent="0.25">
      <c r="A95" s="15">
        <v>95</v>
      </c>
      <c r="B95" s="3" t="s">
        <v>191</v>
      </c>
      <c r="C95" s="3" t="s">
        <v>192</v>
      </c>
      <c r="D95" s="15" t="s">
        <v>1358</v>
      </c>
    </row>
    <row r="96" spans="1:4" s="2" customFormat="1" ht="15" customHeight="1" x14ac:dyDescent="0.25">
      <c r="A96" s="15">
        <v>96</v>
      </c>
      <c r="B96" s="3" t="s">
        <v>193</v>
      </c>
      <c r="C96" s="3" t="s">
        <v>194</v>
      </c>
      <c r="D96" s="15" t="s">
        <v>178</v>
      </c>
    </row>
    <row r="97" spans="1:4" s="2" customFormat="1" ht="15" customHeight="1" x14ac:dyDescent="0.25">
      <c r="A97" s="15">
        <v>97</v>
      </c>
      <c r="B97" s="3" t="s">
        <v>195</v>
      </c>
      <c r="C97" s="3" t="s">
        <v>196</v>
      </c>
      <c r="D97" s="15" t="s">
        <v>1358</v>
      </c>
    </row>
    <row r="98" spans="1:4" s="2" customFormat="1" ht="15" customHeight="1" x14ac:dyDescent="0.25">
      <c r="A98" s="15">
        <v>98</v>
      </c>
      <c r="B98" s="3" t="s">
        <v>197</v>
      </c>
      <c r="C98" s="3" t="s">
        <v>198</v>
      </c>
      <c r="D98" s="15" t="s">
        <v>178</v>
      </c>
    </row>
    <row r="99" spans="1:4" s="2" customFormat="1" ht="15" customHeight="1" x14ac:dyDescent="0.25">
      <c r="A99" s="15">
        <v>99</v>
      </c>
      <c r="B99" s="3" t="s">
        <v>199</v>
      </c>
      <c r="C99" s="3" t="s">
        <v>200</v>
      </c>
      <c r="D99" s="15" t="s">
        <v>178</v>
      </c>
    </row>
    <row r="100" spans="1:4" s="2" customFormat="1" ht="45" customHeight="1" x14ac:dyDescent="0.25">
      <c r="A100" s="15">
        <v>243</v>
      </c>
      <c r="B100" s="3" t="s">
        <v>201</v>
      </c>
      <c r="C100" s="3" t="s">
        <v>202</v>
      </c>
      <c r="D100" s="15" t="s">
        <v>178</v>
      </c>
    </row>
    <row r="101" spans="1:4" s="2" customFormat="1" ht="15" customHeight="1" x14ac:dyDescent="0.25">
      <c r="A101" s="15">
        <v>100</v>
      </c>
      <c r="B101" s="3" t="s">
        <v>203</v>
      </c>
      <c r="C101" s="3" t="s">
        <v>204</v>
      </c>
      <c r="D101" s="15" t="s">
        <v>178</v>
      </c>
    </row>
    <row r="102" spans="1:4" s="2" customFormat="1" ht="15" customHeight="1" x14ac:dyDescent="0.25">
      <c r="A102" s="15">
        <v>101</v>
      </c>
      <c r="B102" s="3" t="s">
        <v>205</v>
      </c>
      <c r="C102" s="3" t="s">
        <v>206</v>
      </c>
      <c r="D102" s="15" t="s">
        <v>1358</v>
      </c>
    </row>
    <row r="103" spans="1:4" s="2" customFormat="1" ht="15" customHeight="1" x14ac:dyDescent="0.25">
      <c r="A103" s="15">
        <v>102</v>
      </c>
      <c r="B103" s="3" t="s">
        <v>207</v>
      </c>
      <c r="C103" s="3" t="s">
        <v>208</v>
      </c>
      <c r="D103" s="15" t="s">
        <v>178</v>
      </c>
    </row>
    <row r="104" spans="1:4" s="2" customFormat="1" ht="15" customHeight="1" x14ac:dyDescent="0.25">
      <c r="A104" s="15">
        <v>103</v>
      </c>
      <c r="B104" s="3" t="s">
        <v>209</v>
      </c>
      <c r="C104" s="3" t="s">
        <v>210</v>
      </c>
      <c r="D104" s="15" t="s">
        <v>1358</v>
      </c>
    </row>
    <row r="105" spans="1:4" s="2" customFormat="1" ht="15" customHeight="1" x14ac:dyDescent="0.25">
      <c r="A105" s="15">
        <v>104</v>
      </c>
      <c r="B105" s="3" t="s">
        <v>211</v>
      </c>
      <c r="C105" s="3" t="s">
        <v>212</v>
      </c>
      <c r="D105" s="15" t="s">
        <v>1358</v>
      </c>
    </row>
    <row r="106" spans="1:4" s="2" customFormat="1" ht="30" customHeight="1" x14ac:dyDescent="0.25">
      <c r="A106" s="15">
        <v>105</v>
      </c>
      <c r="B106" s="3" t="s">
        <v>213</v>
      </c>
      <c r="C106" s="3" t="s">
        <v>214</v>
      </c>
      <c r="D106" s="15" t="s">
        <v>178</v>
      </c>
    </row>
    <row r="107" spans="1:4" s="2" customFormat="1" ht="15" customHeight="1" x14ac:dyDescent="0.25">
      <c r="A107" s="15">
        <v>106</v>
      </c>
      <c r="B107" s="3" t="s">
        <v>215</v>
      </c>
      <c r="C107" s="3" t="s">
        <v>216</v>
      </c>
      <c r="D107" s="15" t="s">
        <v>178</v>
      </c>
    </row>
    <row r="108" spans="1:4" s="2" customFormat="1" ht="15" customHeight="1" x14ac:dyDescent="0.25">
      <c r="A108" s="15">
        <v>108</v>
      </c>
      <c r="B108" s="3" t="s">
        <v>217</v>
      </c>
      <c r="C108" s="3" t="s">
        <v>218</v>
      </c>
      <c r="D108" s="15" t="s">
        <v>1358</v>
      </c>
    </row>
    <row r="109" spans="1:4" s="2" customFormat="1" ht="30" customHeight="1" x14ac:dyDescent="0.25">
      <c r="A109" s="15">
        <v>114</v>
      </c>
      <c r="B109" s="3" t="s">
        <v>219</v>
      </c>
      <c r="C109" s="3" t="s">
        <v>220</v>
      </c>
      <c r="D109" s="15" t="s">
        <v>1358</v>
      </c>
    </row>
    <row r="110" spans="1:4" s="2" customFormat="1" ht="15" customHeight="1" x14ac:dyDescent="0.25">
      <c r="A110" s="15">
        <v>117</v>
      </c>
      <c r="B110" s="3" t="s">
        <v>221</v>
      </c>
      <c r="C110" s="3" t="s">
        <v>222</v>
      </c>
      <c r="D110" s="15" t="s">
        <v>178</v>
      </c>
    </row>
    <row r="111" spans="1:4" s="2" customFormat="1" ht="30" customHeight="1" x14ac:dyDescent="0.25">
      <c r="A111" s="15">
        <v>246</v>
      </c>
      <c r="B111" s="3" t="s">
        <v>223</v>
      </c>
      <c r="C111" s="3" t="s">
        <v>224</v>
      </c>
      <c r="D111" s="15" t="s">
        <v>178</v>
      </c>
    </row>
    <row r="112" spans="1:4" s="2" customFormat="1" ht="15" customHeight="1" x14ac:dyDescent="0.25">
      <c r="A112" s="15">
        <v>230</v>
      </c>
      <c r="B112" s="3" t="s">
        <v>225</v>
      </c>
      <c r="C112" s="3" t="s">
        <v>226</v>
      </c>
      <c r="D112" s="15" t="s">
        <v>1358</v>
      </c>
    </row>
    <row r="113" spans="1:4" s="2" customFormat="1" ht="15" customHeight="1" x14ac:dyDescent="0.25">
      <c r="A113" s="15">
        <v>118</v>
      </c>
      <c r="B113" s="3" t="s">
        <v>227</v>
      </c>
      <c r="C113" s="3" t="s">
        <v>228</v>
      </c>
      <c r="D113" s="15" t="s">
        <v>1358</v>
      </c>
    </row>
    <row r="114" spans="1:4" s="2" customFormat="1" ht="15" customHeight="1" x14ac:dyDescent="0.25">
      <c r="A114" s="15">
        <v>325</v>
      </c>
      <c r="B114" s="3" t="s">
        <v>229</v>
      </c>
      <c r="C114" s="3" t="s">
        <v>230</v>
      </c>
      <c r="D114" s="15" t="s">
        <v>1358</v>
      </c>
    </row>
    <row r="115" spans="1:4" s="2" customFormat="1" ht="30" customHeight="1" x14ac:dyDescent="0.25">
      <c r="A115" s="15">
        <v>119</v>
      </c>
      <c r="B115" s="3" t="s">
        <v>231</v>
      </c>
      <c r="C115" s="3" t="s">
        <v>232</v>
      </c>
      <c r="D115" s="15" t="s">
        <v>1358</v>
      </c>
    </row>
    <row r="116" spans="1:4" s="2" customFormat="1" ht="15" customHeight="1" x14ac:dyDescent="0.25">
      <c r="A116" s="15">
        <v>120</v>
      </c>
      <c r="B116" s="3" t="s">
        <v>233</v>
      </c>
      <c r="C116" s="3" t="s">
        <v>234</v>
      </c>
      <c r="D116" s="15" t="s">
        <v>178</v>
      </c>
    </row>
    <row r="117" spans="1:4" s="2" customFormat="1" ht="15" customHeight="1" x14ac:dyDescent="0.25">
      <c r="A117" s="15">
        <v>122</v>
      </c>
      <c r="B117" s="3" t="s">
        <v>235</v>
      </c>
      <c r="C117" s="3" t="s">
        <v>236</v>
      </c>
      <c r="D117" s="15" t="s">
        <v>178</v>
      </c>
    </row>
    <row r="118" spans="1:4" s="2" customFormat="1" ht="15" customHeight="1" x14ac:dyDescent="0.25">
      <c r="A118" s="15">
        <v>129</v>
      </c>
      <c r="B118" s="3" t="s">
        <v>237</v>
      </c>
      <c r="C118" s="3" t="s">
        <v>238</v>
      </c>
      <c r="D118" s="15" t="s">
        <v>178</v>
      </c>
    </row>
    <row r="119" spans="1:4" s="2" customFormat="1" ht="15" customHeight="1" x14ac:dyDescent="0.25">
      <c r="A119" s="15">
        <v>130</v>
      </c>
      <c r="B119" s="3" t="s">
        <v>239</v>
      </c>
      <c r="C119" s="3" t="s">
        <v>240</v>
      </c>
      <c r="D119" s="15" t="s">
        <v>178</v>
      </c>
    </row>
    <row r="120" spans="1:4" s="2" customFormat="1" ht="15" customHeight="1" x14ac:dyDescent="0.25">
      <c r="A120" s="15">
        <v>131</v>
      </c>
      <c r="B120" s="3" t="s">
        <v>241</v>
      </c>
      <c r="C120" s="3" t="s">
        <v>242</v>
      </c>
      <c r="D120" s="15" t="s">
        <v>1358</v>
      </c>
    </row>
    <row r="121" spans="1:4" s="2" customFormat="1" ht="15" customHeight="1" x14ac:dyDescent="0.25">
      <c r="A121" s="15">
        <v>132</v>
      </c>
      <c r="B121" s="3" t="s">
        <v>243</v>
      </c>
      <c r="C121" s="3" t="s">
        <v>244</v>
      </c>
      <c r="D121" s="15" t="s">
        <v>178</v>
      </c>
    </row>
    <row r="122" spans="1:4" s="2" customFormat="1" ht="15" customHeight="1" x14ac:dyDescent="0.25">
      <c r="A122" s="15">
        <v>133</v>
      </c>
      <c r="B122" s="3" t="s">
        <v>245</v>
      </c>
      <c r="C122" s="3" t="s">
        <v>246</v>
      </c>
      <c r="D122" s="15" t="s">
        <v>178</v>
      </c>
    </row>
    <row r="123" spans="1:4" s="2" customFormat="1" ht="15" customHeight="1" x14ac:dyDescent="0.25">
      <c r="A123" s="15">
        <v>134</v>
      </c>
      <c r="B123" s="3" t="s">
        <v>247</v>
      </c>
      <c r="C123" s="3" t="s">
        <v>248</v>
      </c>
      <c r="D123" s="15" t="s">
        <v>178</v>
      </c>
    </row>
    <row r="124" spans="1:4" s="2" customFormat="1" ht="15" customHeight="1" x14ac:dyDescent="0.25">
      <c r="A124" s="15">
        <v>135</v>
      </c>
      <c r="B124" s="3" t="s">
        <v>249</v>
      </c>
      <c r="C124" s="3" t="s">
        <v>250</v>
      </c>
      <c r="D124" s="15" t="s">
        <v>1358</v>
      </c>
    </row>
    <row r="125" spans="1:4" s="2" customFormat="1" ht="30" customHeight="1" x14ac:dyDescent="0.25">
      <c r="A125" s="104">
        <v>136</v>
      </c>
      <c r="B125" s="3" t="s">
        <v>251</v>
      </c>
      <c r="C125" s="3" t="s">
        <v>1302</v>
      </c>
      <c r="D125" s="15" t="s">
        <v>1358</v>
      </c>
    </row>
    <row r="126" spans="1:4" s="2" customFormat="1" ht="30" customHeight="1" x14ac:dyDescent="0.25">
      <c r="A126" s="104">
        <v>140</v>
      </c>
      <c r="B126" s="3" t="s">
        <v>1298</v>
      </c>
      <c r="C126" s="3" t="s">
        <v>1299</v>
      </c>
      <c r="D126" s="15" t="s">
        <v>1358</v>
      </c>
    </row>
    <row r="127" spans="1:4" s="2" customFormat="1" ht="30" customHeight="1" x14ac:dyDescent="0.25">
      <c r="A127" s="15">
        <v>144</v>
      </c>
      <c r="B127" s="3" t="s">
        <v>252</v>
      </c>
      <c r="C127" s="3" t="s">
        <v>253</v>
      </c>
      <c r="D127" s="15" t="s">
        <v>178</v>
      </c>
    </row>
    <row r="128" spans="1:4" s="2" customFormat="1" ht="30" customHeight="1" x14ac:dyDescent="0.25">
      <c r="A128" s="15">
        <v>145</v>
      </c>
      <c r="B128" s="3" t="s">
        <v>254</v>
      </c>
      <c r="C128" s="3" t="s">
        <v>255</v>
      </c>
      <c r="D128" s="15" t="s">
        <v>178</v>
      </c>
    </row>
    <row r="129" spans="1:4" s="2" customFormat="1" ht="15" customHeight="1" x14ac:dyDescent="0.25">
      <c r="A129" s="15">
        <v>146</v>
      </c>
      <c r="B129" s="3" t="s">
        <v>256</v>
      </c>
      <c r="C129" s="3" t="s">
        <v>257</v>
      </c>
      <c r="D129" s="15" t="s">
        <v>1358</v>
      </c>
    </row>
    <row r="130" spans="1:4" s="2" customFormat="1" ht="15" customHeight="1" x14ac:dyDescent="0.25">
      <c r="A130" s="15">
        <v>148</v>
      </c>
      <c r="B130" s="3" t="s">
        <v>178</v>
      </c>
      <c r="C130" s="3" t="s">
        <v>258</v>
      </c>
      <c r="D130" s="15" t="s">
        <v>1358</v>
      </c>
    </row>
    <row r="131" spans="1:4" s="2" customFormat="1" x14ac:dyDescent="0.25">
      <c r="A131" s="15">
        <v>149</v>
      </c>
      <c r="B131" s="3" t="s">
        <v>259</v>
      </c>
      <c r="C131" s="3" t="s">
        <v>260</v>
      </c>
      <c r="D131" s="15" t="s">
        <v>178</v>
      </c>
    </row>
    <row r="132" spans="1:4" s="2" customFormat="1" ht="15" customHeight="1" x14ac:dyDescent="0.25">
      <c r="A132" s="15">
        <v>150</v>
      </c>
      <c r="B132" s="3" t="s">
        <v>178</v>
      </c>
      <c r="C132" s="3" t="s">
        <v>261</v>
      </c>
      <c r="D132" s="15" t="s">
        <v>178</v>
      </c>
    </row>
    <row r="133" spans="1:4" s="2" customFormat="1" x14ac:dyDescent="0.25">
      <c r="A133" s="15">
        <v>151</v>
      </c>
      <c r="B133" s="3" t="s">
        <v>262</v>
      </c>
      <c r="C133" s="3" t="s">
        <v>263</v>
      </c>
      <c r="D133" s="15" t="s">
        <v>178</v>
      </c>
    </row>
    <row r="134" spans="1:4" s="2" customFormat="1" ht="15" customHeight="1" x14ac:dyDescent="0.25">
      <c r="A134" s="15">
        <v>152</v>
      </c>
      <c r="B134" s="3" t="s">
        <v>264</v>
      </c>
      <c r="C134" s="3" t="s">
        <v>265</v>
      </c>
      <c r="D134" s="15" t="s">
        <v>1358</v>
      </c>
    </row>
    <row r="135" spans="1:4" s="2" customFormat="1" ht="30" customHeight="1" x14ac:dyDescent="0.25">
      <c r="A135" s="15">
        <v>153</v>
      </c>
      <c r="B135" s="3" t="s">
        <v>266</v>
      </c>
      <c r="C135" s="3" t="s">
        <v>1179</v>
      </c>
      <c r="D135" s="15" t="s">
        <v>1358</v>
      </c>
    </row>
    <row r="136" spans="1:4" s="2" customFormat="1" ht="15" customHeight="1" x14ac:dyDescent="0.25">
      <c r="A136" s="15">
        <v>154</v>
      </c>
      <c r="B136" s="3" t="s">
        <v>267</v>
      </c>
      <c r="C136" s="3" t="s">
        <v>1180</v>
      </c>
      <c r="D136" s="15" t="s">
        <v>1358</v>
      </c>
    </row>
    <row r="137" spans="1:4" s="2" customFormat="1" ht="15" customHeight="1" x14ac:dyDescent="0.25">
      <c r="A137" s="15">
        <v>155</v>
      </c>
      <c r="B137" s="3" t="s">
        <v>268</v>
      </c>
      <c r="C137" s="3" t="s">
        <v>1181</v>
      </c>
      <c r="D137" s="15" t="s">
        <v>1358</v>
      </c>
    </row>
    <row r="138" spans="1:4" s="2" customFormat="1" ht="15" customHeight="1" x14ac:dyDescent="0.25">
      <c r="A138" s="15">
        <v>156</v>
      </c>
      <c r="B138" s="3" t="s">
        <v>269</v>
      </c>
      <c r="C138" s="3" t="s">
        <v>270</v>
      </c>
      <c r="D138" s="15" t="s">
        <v>178</v>
      </c>
    </row>
    <row r="139" spans="1:4" s="2" customFormat="1" ht="15" customHeight="1" x14ac:dyDescent="0.25">
      <c r="A139" s="15">
        <v>158</v>
      </c>
      <c r="B139" s="3" t="s">
        <v>271</v>
      </c>
      <c r="C139" s="3" t="s">
        <v>272</v>
      </c>
      <c r="D139" s="15"/>
    </row>
    <row r="140" spans="1:4" s="2" customFormat="1" ht="15" customHeight="1" x14ac:dyDescent="0.25">
      <c r="A140" s="15">
        <v>159</v>
      </c>
      <c r="B140" s="3" t="s">
        <v>273</v>
      </c>
      <c r="C140" s="3" t="s">
        <v>274</v>
      </c>
      <c r="D140" s="15" t="s">
        <v>178</v>
      </c>
    </row>
    <row r="141" spans="1:4" s="2" customFormat="1" ht="15" customHeight="1" x14ac:dyDescent="0.25">
      <c r="A141" s="15">
        <v>160</v>
      </c>
      <c r="B141" s="3" t="s">
        <v>1300</v>
      </c>
      <c r="C141" s="3" t="s">
        <v>1301</v>
      </c>
      <c r="D141" s="15" t="s">
        <v>1358</v>
      </c>
    </row>
    <row r="142" spans="1:4" s="2" customFormat="1" ht="15" customHeight="1" x14ac:dyDescent="0.25">
      <c r="A142" s="15">
        <v>161</v>
      </c>
      <c r="B142" s="3" t="s">
        <v>275</v>
      </c>
      <c r="C142" s="3" t="s">
        <v>276</v>
      </c>
      <c r="D142" s="15" t="s">
        <v>1358</v>
      </c>
    </row>
    <row r="143" spans="1:4" s="2" customFormat="1" ht="15" customHeight="1" x14ac:dyDescent="0.25">
      <c r="A143" s="15">
        <v>162</v>
      </c>
      <c r="B143" s="3" t="s">
        <v>277</v>
      </c>
      <c r="C143" s="3" t="s">
        <v>278</v>
      </c>
      <c r="D143" s="15" t="s">
        <v>178</v>
      </c>
    </row>
    <row r="144" spans="1:4" s="2" customFormat="1" ht="15" customHeight="1" x14ac:dyDescent="0.25">
      <c r="A144" s="15">
        <v>163</v>
      </c>
      <c r="B144" s="3" t="s">
        <v>279</v>
      </c>
      <c r="C144" s="3" t="s">
        <v>280</v>
      </c>
      <c r="D144" s="15" t="s">
        <v>178</v>
      </c>
    </row>
    <row r="145" spans="1:4" s="2" customFormat="1" ht="15" customHeight="1" x14ac:dyDescent="0.25">
      <c r="A145" s="15">
        <v>164</v>
      </c>
      <c r="B145" s="3" t="s">
        <v>281</v>
      </c>
      <c r="C145" s="3" t="s">
        <v>282</v>
      </c>
      <c r="D145" s="15" t="s">
        <v>178</v>
      </c>
    </row>
    <row r="146" spans="1:4" s="2" customFormat="1" ht="15" customHeight="1" x14ac:dyDescent="0.25">
      <c r="A146" s="15">
        <v>165</v>
      </c>
      <c r="B146" s="3" t="s">
        <v>283</v>
      </c>
      <c r="C146" s="3" t="s">
        <v>284</v>
      </c>
      <c r="D146" s="15" t="s">
        <v>178</v>
      </c>
    </row>
    <row r="147" spans="1:4" s="2" customFormat="1" ht="15" customHeight="1" x14ac:dyDescent="0.25">
      <c r="A147" s="15">
        <v>166</v>
      </c>
      <c r="B147" s="3" t="s">
        <v>285</v>
      </c>
      <c r="C147" s="3" t="s">
        <v>286</v>
      </c>
      <c r="D147" s="15" t="s">
        <v>178</v>
      </c>
    </row>
    <row r="148" spans="1:4" s="2" customFormat="1" ht="15" customHeight="1" x14ac:dyDescent="0.25">
      <c r="A148" s="15">
        <v>167</v>
      </c>
      <c r="B148" s="3" t="s">
        <v>287</v>
      </c>
      <c r="C148" s="3" t="s">
        <v>288</v>
      </c>
      <c r="D148" s="15" t="s">
        <v>178</v>
      </c>
    </row>
    <row r="149" spans="1:4" s="2" customFormat="1" ht="15" customHeight="1" x14ac:dyDescent="0.25">
      <c r="A149" s="15">
        <v>168</v>
      </c>
      <c r="B149" s="3" t="s">
        <v>289</v>
      </c>
      <c r="C149" s="3" t="s">
        <v>290</v>
      </c>
      <c r="D149" s="15" t="s">
        <v>178</v>
      </c>
    </row>
    <row r="150" spans="1:4" s="2" customFormat="1" ht="15" customHeight="1" x14ac:dyDescent="0.25">
      <c r="A150" s="15">
        <v>169</v>
      </c>
      <c r="B150" s="3" t="s">
        <v>291</v>
      </c>
      <c r="C150" s="3" t="s">
        <v>292</v>
      </c>
      <c r="D150" s="15" t="s">
        <v>178</v>
      </c>
    </row>
    <row r="151" spans="1:4" s="2" customFormat="1" ht="15" customHeight="1" x14ac:dyDescent="0.25">
      <c r="A151" s="15">
        <v>170</v>
      </c>
      <c r="B151" s="3" t="s">
        <v>293</v>
      </c>
      <c r="C151" s="3" t="s">
        <v>294</v>
      </c>
      <c r="D151" s="15" t="s">
        <v>178</v>
      </c>
    </row>
    <row r="152" spans="1:4" s="2" customFormat="1" ht="30" customHeight="1" x14ac:dyDescent="0.25">
      <c r="A152" s="15">
        <v>171</v>
      </c>
      <c r="B152" s="3" t="s">
        <v>295</v>
      </c>
      <c r="C152" s="3" t="s">
        <v>296</v>
      </c>
      <c r="D152" s="15" t="s">
        <v>178</v>
      </c>
    </row>
    <row r="153" spans="1:4" s="2" customFormat="1" ht="30" customHeight="1" x14ac:dyDescent="0.25">
      <c r="A153" s="15">
        <v>172</v>
      </c>
      <c r="B153" s="3" t="s">
        <v>297</v>
      </c>
      <c r="C153" s="3" t="s">
        <v>298</v>
      </c>
      <c r="D153" s="15" t="s">
        <v>1358</v>
      </c>
    </row>
    <row r="154" spans="1:4" s="2" customFormat="1" ht="30" customHeight="1" x14ac:dyDescent="0.25">
      <c r="A154" s="15">
        <v>637</v>
      </c>
      <c r="B154" s="3" t="s">
        <v>299</v>
      </c>
      <c r="C154" s="3" t="s">
        <v>300</v>
      </c>
      <c r="D154" s="15" t="s">
        <v>178</v>
      </c>
    </row>
    <row r="155" spans="1:4" s="2" customFormat="1" ht="30" customHeight="1" x14ac:dyDescent="0.25">
      <c r="A155" s="15">
        <v>173</v>
      </c>
      <c r="B155" s="3" t="s">
        <v>301</v>
      </c>
      <c r="C155" s="3" t="s">
        <v>302</v>
      </c>
      <c r="D155" s="15" t="s">
        <v>178</v>
      </c>
    </row>
    <row r="156" spans="1:4" s="2" customFormat="1" ht="30" customHeight="1" x14ac:dyDescent="0.25">
      <c r="A156" s="15">
        <v>174</v>
      </c>
      <c r="B156" s="3" t="s">
        <v>303</v>
      </c>
      <c r="C156" s="3" t="s">
        <v>304</v>
      </c>
      <c r="D156" s="15" t="s">
        <v>178</v>
      </c>
    </row>
    <row r="157" spans="1:4" s="2" customFormat="1" ht="30" customHeight="1" x14ac:dyDescent="0.25">
      <c r="A157" s="15">
        <v>175</v>
      </c>
      <c r="B157" s="3" t="s">
        <v>305</v>
      </c>
      <c r="C157" s="3" t="s">
        <v>306</v>
      </c>
      <c r="D157" s="15" t="s">
        <v>178</v>
      </c>
    </row>
    <row r="158" spans="1:4" s="2" customFormat="1" ht="15" customHeight="1" x14ac:dyDescent="0.25">
      <c r="A158" s="15">
        <v>183</v>
      </c>
      <c r="B158" s="3" t="s">
        <v>307</v>
      </c>
      <c r="C158" s="3" t="s">
        <v>308</v>
      </c>
      <c r="D158" s="15" t="s">
        <v>178</v>
      </c>
    </row>
    <row r="159" spans="1:4" s="2" customFormat="1" ht="15" customHeight="1" x14ac:dyDescent="0.25">
      <c r="A159" s="15">
        <v>15</v>
      </c>
      <c r="B159" s="3" t="s">
        <v>309</v>
      </c>
      <c r="C159" s="3" t="s">
        <v>310</v>
      </c>
      <c r="D159" s="15"/>
    </row>
    <row r="160" spans="1:4" s="2" customFormat="1" ht="15" customHeight="1" x14ac:dyDescent="0.25">
      <c r="A160" s="15">
        <v>17</v>
      </c>
      <c r="B160" s="3" t="s">
        <v>311</v>
      </c>
      <c r="C160" s="3" t="s">
        <v>312</v>
      </c>
      <c r="D160" s="15" t="s">
        <v>178</v>
      </c>
    </row>
    <row r="161" spans="1:4" s="2" customFormat="1" ht="15" customHeight="1" x14ac:dyDescent="0.25">
      <c r="A161" s="15">
        <v>184</v>
      </c>
      <c r="B161" s="3" t="s">
        <v>313</v>
      </c>
      <c r="C161" s="3" t="s">
        <v>314</v>
      </c>
      <c r="D161" s="15" t="s">
        <v>1358</v>
      </c>
    </row>
    <row r="162" spans="1:4" s="2" customFormat="1" ht="30" customHeight="1" x14ac:dyDescent="0.25">
      <c r="A162" s="15">
        <v>185</v>
      </c>
      <c r="B162" s="3" t="s">
        <v>315</v>
      </c>
      <c r="C162" s="3" t="s">
        <v>316</v>
      </c>
      <c r="D162" s="15" t="s">
        <v>1358</v>
      </c>
    </row>
    <row r="163" spans="1:4" s="2" customFormat="1" ht="15" customHeight="1" x14ac:dyDescent="0.25">
      <c r="A163" s="15">
        <v>186</v>
      </c>
      <c r="B163" s="3" t="s">
        <v>317</v>
      </c>
      <c r="C163" s="3" t="s">
        <v>318</v>
      </c>
      <c r="D163" s="15" t="s">
        <v>178</v>
      </c>
    </row>
    <row r="164" spans="1:4" s="2" customFormat="1" ht="15" customHeight="1" x14ac:dyDescent="0.25">
      <c r="A164" s="15">
        <v>188</v>
      </c>
      <c r="B164" s="3" t="s">
        <v>319</v>
      </c>
      <c r="C164" s="3" t="s">
        <v>320</v>
      </c>
      <c r="D164" s="15" t="s">
        <v>1358</v>
      </c>
    </row>
    <row r="165" spans="1:4" s="2" customFormat="1" ht="15" customHeight="1" x14ac:dyDescent="0.25">
      <c r="A165" s="15">
        <v>189</v>
      </c>
      <c r="B165" s="3" t="s">
        <v>321</v>
      </c>
      <c r="C165" s="3" t="s">
        <v>322</v>
      </c>
      <c r="D165" s="15" t="s">
        <v>178</v>
      </c>
    </row>
    <row r="166" spans="1:4" s="2" customFormat="1" ht="15" customHeight="1" x14ac:dyDescent="0.25">
      <c r="A166" s="15">
        <v>190</v>
      </c>
      <c r="B166" s="3" t="s">
        <v>323</v>
      </c>
      <c r="C166" s="3" t="s">
        <v>324</v>
      </c>
      <c r="D166" s="15" t="s">
        <v>1358</v>
      </c>
    </row>
    <row r="167" spans="1:4" s="2" customFormat="1" ht="30" customHeight="1" x14ac:dyDescent="0.25">
      <c r="A167" s="15">
        <v>191</v>
      </c>
      <c r="B167" s="3" t="s">
        <v>325</v>
      </c>
      <c r="C167" s="3" t="s">
        <v>326</v>
      </c>
      <c r="D167" s="15" t="s">
        <v>178</v>
      </c>
    </row>
    <row r="168" spans="1:4" s="2" customFormat="1" ht="15" customHeight="1" x14ac:dyDescent="0.25">
      <c r="A168" s="15">
        <v>520</v>
      </c>
      <c r="B168" s="3" t="s">
        <v>327</v>
      </c>
      <c r="C168" s="3" t="s">
        <v>328</v>
      </c>
      <c r="D168" s="15" t="s">
        <v>1358</v>
      </c>
    </row>
    <row r="169" spans="1:4" s="2" customFormat="1" ht="15" customHeight="1" x14ac:dyDescent="0.25">
      <c r="A169" s="15">
        <v>110</v>
      </c>
      <c r="B169" s="3" t="s">
        <v>329</v>
      </c>
      <c r="C169" s="3" t="s">
        <v>330</v>
      </c>
      <c r="D169" s="15" t="s">
        <v>178</v>
      </c>
    </row>
    <row r="170" spans="1:4" s="2" customFormat="1" ht="15" customHeight="1" x14ac:dyDescent="0.25">
      <c r="A170" s="15">
        <v>111</v>
      </c>
      <c r="B170" s="3" t="s">
        <v>331</v>
      </c>
      <c r="C170" s="3" t="s">
        <v>332</v>
      </c>
      <c r="D170" s="15" t="s">
        <v>178</v>
      </c>
    </row>
    <row r="171" spans="1:4" s="2" customFormat="1" ht="15" customHeight="1" x14ac:dyDescent="0.25">
      <c r="A171" s="15">
        <v>112</v>
      </c>
      <c r="B171" s="3" t="s">
        <v>333</v>
      </c>
      <c r="C171" s="3" t="s">
        <v>334</v>
      </c>
      <c r="D171" s="15" t="s">
        <v>1358</v>
      </c>
    </row>
    <row r="172" spans="1:4" s="2" customFormat="1" ht="30" customHeight="1" x14ac:dyDescent="0.25">
      <c r="A172" s="15">
        <v>192</v>
      </c>
      <c r="B172" s="3" t="s">
        <v>335</v>
      </c>
      <c r="C172" s="3" t="s">
        <v>336</v>
      </c>
      <c r="D172" s="15" t="s">
        <v>1358</v>
      </c>
    </row>
    <row r="173" spans="1:4" s="2" customFormat="1" ht="15" customHeight="1" x14ac:dyDescent="0.25">
      <c r="A173" s="15">
        <v>247</v>
      </c>
      <c r="B173" s="3" t="s">
        <v>337</v>
      </c>
      <c r="C173" s="3" t="s">
        <v>338</v>
      </c>
      <c r="D173" s="15" t="s">
        <v>178</v>
      </c>
    </row>
    <row r="174" spans="1:4" s="2" customFormat="1" ht="30" customHeight="1" x14ac:dyDescent="0.25">
      <c r="A174" s="15">
        <v>248</v>
      </c>
      <c r="B174" s="3" t="s">
        <v>339</v>
      </c>
      <c r="C174" s="3" t="s">
        <v>340</v>
      </c>
      <c r="D174" s="15" t="s">
        <v>178</v>
      </c>
    </row>
    <row r="175" spans="1:4" s="2" customFormat="1" ht="30" customHeight="1" x14ac:dyDescent="0.25">
      <c r="A175" s="15">
        <v>193</v>
      </c>
      <c r="B175" s="3" t="s">
        <v>341</v>
      </c>
      <c r="C175" s="3" t="s">
        <v>342</v>
      </c>
      <c r="D175" s="15" t="s">
        <v>1358</v>
      </c>
    </row>
    <row r="176" spans="1:4" s="2" customFormat="1" ht="30" customHeight="1" x14ac:dyDescent="0.25">
      <c r="A176" s="15">
        <v>116</v>
      </c>
      <c r="B176" s="3" t="s">
        <v>343</v>
      </c>
      <c r="C176" s="3" t="s">
        <v>344</v>
      </c>
      <c r="D176" s="15" t="s">
        <v>178</v>
      </c>
    </row>
    <row r="177" spans="1:4" s="2" customFormat="1" ht="15" customHeight="1" x14ac:dyDescent="0.25">
      <c r="A177" s="15">
        <v>328</v>
      </c>
      <c r="B177" s="3" t="s">
        <v>345</v>
      </c>
      <c r="C177" s="3" t="s">
        <v>346</v>
      </c>
      <c r="D177" s="15" t="s">
        <v>1358</v>
      </c>
    </row>
    <row r="178" spans="1:4" s="2" customFormat="1" ht="30" customHeight="1" x14ac:dyDescent="0.25">
      <c r="A178" s="15">
        <v>123</v>
      </c>
      <c r="B178" s="3" t="s">
        <v>347</v>
      </c>
      <c r="C178" s="3" t="s">
        <v>348</v>
      </c>
      <c r="D178" s="15" t="s">
        <v>178</v>
      </c>
    </row>
    <row r="179" spans="1:4" s="2" customFormat="1" ht="15" customHeight="1" x14ac:dyDescent="0.25">
      <c r="A179" s="15">
        <v>194</v>
      </c>
      <c r="B179" s="3" t="s">
        <v>349</v>
      </c>
      <c r="C179" s="3" t="s">
        <v>350</v>
      </c>
      <c r="D179" s="15" t="s">
        <v>1358</v>
      </c>
    </row>
    <row r="180" spans="1:4" s="2" customFormat="1" ht="30" customHeight="1" x14ac:dyDescent="0.25">
      <c r="A180" s="15">
        <v>195</v>
      </c>
      <c r="B180" s="3" t="s">
        <v>351</v>
      </c>
      <c r="C180" s="3" t="s">
        <v>352</v>
      </c>
      <c r="D180" s="15" t="s">
        <v>1358</v>
      </c>
    </row>
    <row r="181" spans="1:4" s="2" customFormat="1" ht="30" customHeight="1" x14ac:dyDescent="0.25">
      <c r="A181" s="15">
        <v>196</v>
      </c>
      <c r="B181" s="3" t="s">
        <v>353</v>
      </c>
      <c r="C181" s="3" t="s">
        <v>354</v>
      </c>
      <c r="D181" s="15" t="s">
        <v>1358</v>
      </c>
    </row>
    <row r="182" spans="1:4" s="2" customFormat="1" ht="30" customHeight="1" x14ac:dyDescent="0.25">
      <c r="A182" s="15">
        <v>197</v>
      </c>
      <c r="B182" s="3" t="s">
        <v>355</v>
      </c>
      <c r="C182" s="3" t="s">
        <v>356</v>
      </c>
      <c r="D182" s="15" t="s">
        <v>1358</v>
      </c>
    </row>
    <row r="183" spans="1:4" s="2" customFormat="1" ht="15" customHeight="1" x14ac:dyDescent="0.25">
      <c r="A183" s="15">
        <v>198</v>
      </c>
      <c r="B183" s="3" t="s">
        <v>357</v>
      </c>
      <c r="C183" s="3" t="s">
        <v>358</v>
      </c>
      <c r="D183" s="15" t="s">
        <v>178</v>
      </c>
    </row>
    <row r="184" spans="1:4" s="2" customFormat="1" ht="15" customHeight="1" x14ac:dyDescent="0.25">
      <c r="A184" s="15">
        <v>521</v>
      </c>
      <c r="B184" s="3" t="s">
        <v>359</v>
      </c>
      <c r="C184" s="3" t="s">
        <v>360</v>
      </c>
      <c r="D184" s="187" t="s">
        <v>1358</v>
      </c>
    </row>
    <row r="185" spans="1:4" s="2" customFormat="1" ht="15" customHeight="1" x14ac:dyDescent="0.25">
      <c r="A185" s="15">
        <v>199</v>
      </c>
      <c r="B185" s="3" t="s">
        <v>361</v>
      </c>
      <c r="C185" s="3" t="s">
        <v>362</v>
      </c>
      <c r="D185" s="15" t="s">
        <v>178</v>
      </c>
    </row>
    <row r="186" spans="1:4" s="2" customFormat="1" ht="15" customHeight="1" x14ac:dyDescent="0.25">
      <c r="A186" s="15">
        <v>200</v>
      </c>
      <c r="B186" s="3" t="s">
        <v>178</v>
      </c>
      <c r="C186" s="3" t="s">
        <v>363</v>
      </c>
      <c r="D186" s="15" t="s">
        <v>178</v>
      </c>
    </row>
    <row r="187" spans="1:4" s="2" customFormat="1" ht="15" customHeight="1" x14ac:dyDescent="0.25">
      <c r="A187" s="15">
        <v>201</v>
      </c>
      <c r="B187" s="3" t="s">
        <v>364</v>
      </c>
      <c r="C187" s="3" t="s">
        <v>365</v>
      </c>
      <c r="D187" s="15" t="s">
        <v>1358</v>
      </c>
    </row>
    <row r="188" spans="1:4" s="2" customFormat="1" x14ac:dyDescent="0.25">
      <c r="A188" s="15">
        <v>258</v>
      </c>
      <c r="B188" s="3" t="s">
        <v>366</v>
      </c>
      <c r="C188" s="3" t="s">
        <v>367</v>
      </c>
      <c r="D188" s="15" t="s">
        <v>178</v>
      </c>
    </row>
    <row r="189" spans="1:4" s="2" customFormat="1" ht="15" customHeight="1" x14ac:dyDescent="0.25">
      <c r="A189" s="15">
        <v>259</v>
      </c>
      <c r="B189" s="3" t="s">
        <v>368</v>
      </c>
      <c r="C189" s="3" t="s">
        <v>369</v>
      </c>
      <c r="D189" s="15" t="s">
        <v>1358</v>
      </c>
    </row>
    <row r="190" spans="1:4" s="2" customFormat="1" ht="15" customHeight="1" x14ac:dyDescent="0.25">
      <c r="A190" s="15">
        <v>260</v>
      </c>
      <c r="B190" s="3" t="s">
        <v>370</v>
      </c>
      <c r="C190" s="3" t="s">
        <v>371</v>
      </c>
      <c r="D190" s="15" t="s">
        <v>1358</v>
      </c>
    </row>
    <row r="191" spans="1:4" s="2" customFormat="1" ht="15" customHeight="1" x14ac:dyDescent="0.25">
      <c r="A191" s="15">
        <v>261</v>
      </c>
      <c r="B191" s="3" t="s">
        <v>372</v>
      </c>
      <c r="C191" s="3" t="s">
        <v>373</v>
      </c>
      <c r="D191" s="15" t="s">
        <v>1358</v>
      </c>
    </row>
    <row r="192" spans="1:4" s="2" customFormat="1" ht="30" customHeight="1" x14ac:dyDescent="0.25">
      <c r="A192" s="15">
        <v>262</v>
      </c>
      <c r="B192" s="3" t="s">
        <v>374</v>
      </c>
      <c r="C192" s="3" t="s">
        <v>375</v>
      </c>
      <c r="D192" s="15" t="s">
        <v>1358</v>
      </c>
    </row>
    <row r="193" spans="1:4" s="2" customFormat="1" ht="30" customHeight="1" x14ac:dyDescent="0.25">
      <c r="A193" s="15">
        <v>523</v>
      </c>
      <c r="B193" s="3" t="s">
        <v>376</v>
      </c>
      <c r="C193" s="3" t="s">
        <v>377</v>
      </c>
      <c r="D193" s="187" t="s">
        <v>1358</v>
      </c>
    </row>
    <row r="194" spans="1:4" s="2" customFormat="1" ht="30" customHeight="1" x14ac:dyDescent="0.25">
      <c r="A194" s="15">
        <v>202</v>
      </c>
      <c r="B194" s="3" t="s">
        <v>378</v>
      </c>
      <c r="C194" s="3" t="s">
        <v>379</v>
      </c>
      <c r="D194" s="15" t="s">
        <v>1358</v>
      </c>
    </row>
    <row r="195" spans="1:4" s="2" customFormat="1" ht="15" customHeight="1" x14ac:dyDescent="0.25">
      <c r="A195" s="15">
        <v>203</v>
      </c>
      <c r="B195" s="3" t="s">
        <v>380</v>
      </c>
      <c r="C195" s="3" t="s">
        <v>381</v>
      </c>
      <c r="D195" s="15" t="s">
        <v>178</v>
      </c>
    </row>
    <row r="196" spans="1:4" s="2" customFormat="1" ht="15" customHeight="1" x14ac:dyDescent="0.25">
      <c r="A196" s="15">
        <v>244</v>
      </c>
      <c r="B196" s="3" t="s">
        <v>382</v>
      </c>
      <c r="C196" s="3" t="s">
        <v>383</v>
      </c>
      <c r="D196" s="15" t="s">
        <v>178</v>
      </c>
    </row>
    <row r="197" spans="1:4" s="2" customFormat="1" ht="15" customHeight="1" x14ac:dyDescent="0.25">
      <c r="A197" s="15">
        <v>204</v>
      </c>
      <c r="B197" s="3" t="s">
        <v>384</v>
      </c>
      <c r="C197" s="3" t="s">
        <v>385</v>
      </c>
      <c r="D197" s="15" t="s">
        <v>178</v>
      </c>
    </row>
    <row r="198" spans="1:4" s="2" customFormat="1" ht="15" customHeight="1" x14ac:dyDescent="0.25">
      <c r="A198" s="15">
        <v>205</v>
      </c>
      <c r="B198" s="3" t="s">
        <v>386</v>
      </c>
      <c r="C198" s="3" t="s">
        <v>387</v>
      </c>
      <c r="D198" s="15" t="s">
        <v>178</v>
      </c>
    </row>
    <row r="199" spans="1:4" s="2" customFormat="1" ht="15" customHeight="1" x14ac:dyDescent="0.25">
      <c r="A199" s="15">
        <v>206</v>
      </c>
      <c r="B199" s="3" t="s">
        <v>388</v>
      </c>
      <c r="C199" s="3" t="s">
        <v>389</v>
      </c>
      <c r="D199" s="15" t="s">
        <v>1358</v>
      </c>
    </row>
    <row r="200" spans="1:4" s="2" customFormat="1" ht="15" customHeight="1" x14ac:dyDescent="0.25">
      <c r="A200" s="15">
        <v>207</v>
      </c>
      <c r="B200" s="3" t="s">
        <v>390</v>
      </c>
      <c r="C200" s="3" t="s">
        <v>391</v>
      </c>
      <c r="D200" s="15" t="s">
        <v>1358</v>
      </c>
    </row>
    <row r="201" spans="1:4" s="2" customFormat="1" ht="15" customHeight="1" x14ac:dyDescent="0.25">
      <c r="A201" s="15">
        <v>208</v>
      </c>
      <c r="B201" s="3" t="s">
        <v>392</v>
      </c>
      <c r="C201" s="3" t="s">
        <v>393</v>
      </c>
      <c r="D201" s="15" t="s">
        <v>1358</v>
      </c>
    </row>
    <row r="202" spans="1:4" s="2" customFormat="1" ht="15" customHeight="1" x14ac:dyDescent="0.25">
      <c r="A202" s="15">
        <v>209</v>
      </c>
      <c r="B202" s="3" t="s">
        <v>394</v>
      </c>
      <c r="C202" s="3" t="s">
        <v>395</v>
      </c>
      <c r="D202" s="15" t="s">
        <v>1358</v>
      </c>
    </row>
    <row r="203" spans="1:4" s="2" customFormat="1" ht="15" customHeight="1" x14ac:dyDescent="0.25">
      <c r="A203" s="15">
        <v>210</v>
      </c>
      <c r="B203" s="3" t="s">
        <v>396</v>
      </c>
      <c r="C203" s="3" t="s">
        <v>397</v>
      </c>
      <c r="D203" s="15" t="s">
        <v>1358</v>
      </c>
    </row>
    <row r="204" spans="1:4" s="2" customFormat="1" ht="30" customHeight="1" x14ac:dyDescent="0.25">
      <c r="A204" s="15">
        <v>211</v>
      </c>
      <c r="B204" s="3" t="s">
        <v>398</v>
      </c>
      <c r="C204" s="3" t="s">
        <v>399</v>
      </c>
      <c r="D204" s="15" t="s">
        <v>1358</v>
      </c>
    </row>
    <row r="205" spans="1:4" s="2" customFormat="1" ht="15" customHeight="1" x14ac:dyDescent="0.25">
      <c r="A205" s="15">
        <v>212</v>
      </c>
      <c r="B205" s="3" t="s">
        <v>400</v>
      </c>
      <c r="C205" s="3" t="s">
        <v>401</v>
      </c>
      <c r="D205" s="15" t="s">
        <v>1358</v>
      </c>
    </row>
    <row r="206" spans="1:4" s="2" customFormat="1" ht="15" customHeight="1" x14ac:dyDescent="0.25">
      <c r="A206" s="15">
        <v>524</v>
      </c>
      <c r="B206" s="3" t="s">
        <v>402</v>
      </c>
      <c r="C206" s="3" t="s">
        <v>403</v>
      </c>
      <c r="D206" s="15" t="s">
        <v>1358</v>
      </c>
    </row>
    <row r="207" spans="1:4" s="2" customFormat="1" ht="15" customHeight="1" x14ac:dyDescent="0.25">
      <c r="A207" s="15">
        <v>213</v>
      </c>
      <c r="B207" s="3" t="s">
        <v>404</v>
      </c>
      <c r="C207" s="3" t="s">
        <v>405</v>
      </c>
      <c r="D207" s="15" t="s">
        <v>1358</v>
      </c>
    </row>
    <row r="208" spans="1:4" s="2" customFormat="1" ht="15" customHeight="1" x14ac:dyDescent="0.25">
      <c r="A208" s="15">
        <v>214</v>
      </c>
      <c r="B208" s="3" t="s">
        <v>406</v>
      </c>
      <c r="C208" s="3" t="s">
        <v>407</v>
      </c>
      <c r="D208" s="15" t="s">
        <v>178</v>
      </c>
    </row>
    <row r="209" spans="1:4" s="2" customFormat="1" ht="15" customHeight="1" x14ac:dyDescent="0.25">
      <c r="A209" s="15">
        <v>215</v>
      </c>
      <c r="B209" s="3" t="s">
        <v>408</v>
      </c>
      <c r="C209" s="3" t="s">
        <v>409</v>
      </c>
      <c r="D209" s="15" t="s">
        <v>1358</v>
      </c>
    </row>
    <row r="210" spans="1:4" s="2" customFormat="1" ht="15" customHeight="1" x14ac:dyDescent="0.25">
      <c r="A210" s="15">
        <v>216</v>
      </c>
      <c r="B210" s="3" t="s">
        <v>410</v>
      </c>
      <c r="C210" s="3" t="s">
        <v>411</v>
      </c>
      <c r="D210" s="15" t="s">
        <v>1358</v>
      </c>
    </row>
    <row r="211" spans="1:4" s="2" customFormat="1" ht="15" customHeight="1" x14ac:dyDescent="0.25">
      <c r="A211" s="15">
        <v>218</v>
      </c>
      <c r="B211" s="3" t="s">
        <v>412</v>
      </c>
      <c r="C211" s="3" t="s">
        <v>413</v>
      </c>
      <c r="D211" s="15" t="s">
        <v>1358</v>
      </c>
    </row>
    <row r="212" spans="1:4" s="2" customFormat="1" ht="15" customHeight="1" x14ac:dyDescent="0.25">
      <c r="A212" s="15">
        <v>219</v>
      </c>
      <c r="B212" s="3" t="s">
        <v>414</v>
      </c>
      <c r="C212" s="3" t="s">
        <v>415</v>
      </c>
      <c r="D212" s="15" t="s">
        <v>178</v>
      </c>
    </row>
    <row r="213" spans="1:4" s="2" customFormat="1" ht="15" customHeight="1" x14ac:dyDescent="0.25">
      <c r="A213" s="15">
        <v>220</v>
      </c>
      <c r="B213" s="3" t="s">
        <v>416</v>
      </c>
      <c r="C213" s="3" t="s">
        <v>417</v>
      </c>
      <c r="D213" s="15" t="s">
        <v>1358</v>
      </c>
    </row>
    <row r="214" spans="1:4" s="2" customFormat="1" ht="15" customHeight="1" x14ac:dyDescent="0.25">
      <c r="A214" s="15">
        <v>221</v>
      </c>
      <c r="B214" s="3" t="s">
        <v>418</v>
      </c>
      <c r="C214" s="3" t="s">
        <v>419</v>
      </c>
      <c r="D214" s="15" t="s">
        <v>178</v>
      </c>
    </row>
    <row r="215" spans="1:4" s="2" customFormat="1" ht="15" customHeight="1" x14ac:dyDescent="0.25">
      <c r="A215" s="15">
        <v>222</v>
      </c>
      <c r="B215" s="3" t="s">
        <v>420</v>
      </c>
      <c r="C215" s="3" t="s">
        <v>421</v>
      </c>
      <c r="D215" s="15" t="s">
        <v>1358</v>
      </c>
    </row>
    <row r="216" spans="1:4" s="2" customFormat="1" ht="15" customHeight="1" x14ac:dyDescent="0.25">
      <c r="A216" s="15">
        <v>263</v>
      </c>
      <c r="B216" s="3" t="s">
        <v>422</v>
      </c>
      <c r="C216" s="3" t="s">
        <v>423</v>
      </c>
      <c r="D216" s="15" t="s">
        <v>178</v>
      </c>
    </row>
    <row r="217" spans="1:4" s="2" customFormat="1" ht="30" customHeight="1" x14ac:dyDescent="0.25">
      <c r="A217" s="15">
        <v>264</v>
      </c>
      <c r="B217" s="3" t="s">
        <v>424</v>
      </c>
      <c r="C217" s="3" t="s">
        <v>425</v>
      </c>
      <c r="D217" s="15" t="s">
        <v>178</v>
      </c>
    </row>
    <row r="218" spans="1:4" s="2" customFormat="1" ht="15" customHeight="1" x14ac:dyDescent="0.25">
      <c r="A218" s="15">
        <v>49</v>
      </c>
      <c r="B218" s="3" t="s">
        <v>426</v>
      </c>
      <c r="C218" s="3" t="s">
        <v>427</v>
      </c>
      <c r="D218" s="15" t="s">
        <v>178</v>
      </c>
    </row>
    <row r="219" spans="1:4" s="2" customFormat="1" ht="30" customHeight="1" x14ac:dyDescent="0.25">
      <c r="A219" s="15">
        <v>50</v>
      </c>
      <c r="B219" s="3" t="s">
        <v>428</v>
      </c>
      <c r="C219" s="3" t="s">
        <v>429</v>
      </c>
      <c r="D219" s="15" t="s">
        <v>178</v>
      </c>
    </row>
    <row r="220" spans="1:4" s="2" customFormat="1" ht="15" customHeight="1" x14ac:dyDescent="0.25">
      <c r="A220" s="15">
        <v>51</v>
      </c>
      <c r="B220" s="3" t="s">
        <v>430</v>
      </c>
      <c r="C220" s="3" t="s">
        <v>431</v>
      </c>
      <c r="D220" s="15" t="s">
        <v>178</v>
      </c>
    </row>
    <row r="221" spans="1:4" s="2" customFormat="1" ht="15" customHeight="1" x14ac:dyDescent="0.25">
      <c r="A221" s="15">
        <v>223</v>
      </c>
      <c r="B221" s="3" t="s">
        <v>432</v>
      </c>
      <c r="C221" s="3" t="s">
        <v>433</v>
      </c>
      <c r="D221" s="15" t="s">
        <v>178</v>
      </c>
    </row>
    <row r="222" spans="1:4" s="2" customFormat="1" ht="15" customHeight="1" x14ac:dyDescent="0.25">
      <c r="A222" s="15">
        <v>224</v>
      </c>
      <c r="B222" s="3" t="s">
        <v>434</v>
      </c>
      <c r="C222" s="3" t="s">
        <v>435</v>
      </c>
      <c r="D222" s="15" t="s">
        <v>178</v>
      </c>
    </row>
    <row r="223" spans="1:4" s="2" customFormat="1" ht="15" customHeight="1" x14ac:dyDescent="0.25">
      <c r="A223" s="15">
        <v>225</v>
      </c>
      <c r="B223" s="3" t="s">
        <v>436</v>
      </c>
      <c r="C223" s="3" t="s">
        <v>437</v>
      </c>
      <c r="D223" s="15" t="s">
        <v>1358</v>
      </c>
    </row>
    <row r="224" spans="1:4" s="2" customFormat="1" ht="15" customHeight="1" x14ac:dyDescent="0.25">
      <c r="A224" s="15">
        <v>226</v>
      </c>
      <c r="B224" s="3" t="s">
        <v>438</v>
      </c>
      <c r="C224" s="3" t="s">
        <v>439</v>
      </c>
      <c r="D224" s="15" t="s">
        <v>1358</v>
      </c>
    </row>
    <row r="225" spans="1:4" s="2" customFormat="1" ht="15" customHeight="1" x14ac:dyDescent="0.25">
      <c r="A225" s="15">
        <v>227</v>
      </c>
      <c r="B225" s="3" t="s">
        <v>178</v>
      </c>
      <c r="C225" s="3" t="s">
        <v>440</v>
      </c>
      <c r="D225" s="15" t="s">
        <v>178</v>
      </c>
    </row>
    <row r="226" spans="1:4" s="2" customFormat="1" ht="15" customHeight="1" x14ac:dyDescent="0.25">
      <c r="A226" s="15">
        <v>357</v>
      </c>
      <c r="B226" s="3" t="s">
        <v>441</v>
      </c>
      <c r="C226" s="3" t="s">
        <v>442</v>
      </c>
      <c r="D226" s="15" t="s">
        <v>178</v>
      </c>
    </row>
    <row r="227" spans="1:4" s="2" customFormat="1" x14ac:dyDescent="0.25">
      <c r="A227" s="15">
        <v>228</v>
      </c>
      <c r="B227" s="3" t="s">
        <v>443</v>
      </c>
      <c r="C227" s="3" t="s">
        <v>444</v>
      </c>
      <c r="D227" s="15" t="s">
        <v>1358</v>
      </c>
    </row>
    <row r="228" spans="1:4" s="2" customFormat="1" ht="15" customHeight="1" x14ac:dyDescent="0.25">
      <c r="A228" s="15">
        <v>229</v>
      </c>
      <c r="B228" s="3" t="s">
        <v>445</v>
      </c>
      <c r="C228" s="3" t="s">
        <v>446</v>
      </c>
      <c r="D228" s="15" t="s">
        <v>1358</v>
      </c>
    </row>
    <row r="229" spans="1:4" s="2" customFormat="1" ht="15" customHeight="1" x14ac:dyDescent="0.25">
      <c r="A229" s="15">
        <v>231</v>
      </c>
      <c r="B229" s="3" t="s">
        <v>447</v>
      </c>
      <c r="C229" s="3" t="s">
        <v>448</v>
      </c>
      <c r="D229" s="15" t="s">
        <v>178</v>
      </c>
    </row>
    <row r="230" spans="1:4" s="2" customFormat="1" ht="15" customHeight="1" x14ac:dyDescent="0.25">
      <c r="A230" s="15">
        <v>232</v>
      </c>
      <c r="B230" s="3" t="s">
        <v>449</v>
      </c>
      <c r="C230" s="3" t="s">
        <v>450</v>
      </c>
      <c r="D230" s="15" t="s">
        <v>1358</v>
      </c>
    </row>
    <row r="231" spans="1:4" s="2" customFormat="1" ht="15" customHeight="1" x14ac:dyDescent="0.25">
      <c r="A231" s="15">
        <v>233</v>
      </c>
      <c r="B231" s="3" t="s">
        <v>451</v>
      </c>
      <c r="C231" s="3" t="s">
        <v>452</v>
      </c>
      <c r="D231" s="15" t="s">
        <v>1358</v>
      </c>
    </row>
    <row r="232" spans="1:4" s="2" customFormat="1" ht="30" customHeight="1" x14ac:dyDescent="0.25">
      <c r="A232" s="15">
        <v>234</v>
      </c>
      <c r="B232" s="3" t="s">
        <v>453</v>
      </c>
      <c r="C232" s="3" t="s">
        <v>454</v>
      </c>
      <c r="D232" s="15" t="s">
        <v>1358</v>
      </c>
    </row>
    <row r="233" spans="1:4" s="2" customFormat="1" ht="30" customHeight="1" x14ac:dyDescent="0.25">
      <c r="A233" s="15">
        <v>265</v>
      </c>
      <c r="B233" s="3" t="s">
        <v>455</v>
      </c>
      <c r="C233" s="3" t="s">
        <v>456</v>
      </c>
      <c r="D233" s="104" t="s">
        <v>1358</v>
      </c>
    </row>
    <row r="234" spans="1:4" s="2" customFormat="1" ht="15" customHeight="1" x14ac:dyDescent="0.25">
      <c r="A234" s="15">
        <v>266</v>
      </c>
      <c r="B234" s="3" t="s">
        <v>457</v>
      </c>
      <c r="C234" s="3" t="s">
        <v>458</v>
      </c>
      <c r="D234" s="104" t="s">
        <v>1358</v>
      </c>
    </row>
    <row r="235" spans="1:4" s="2" customFormat="1" ht="15" customHeight="1" x14ac:dyDescent="0.25">
      <c r="A235" s="15">
        <v>267</v>
      </c>
      <c r="B235" s="3" t="s">
        <v>459</v>
      </c>
      <c r="C235" s="3" t="s">
        <v>460</v>
      </c>
      <c r="D235" s="104"/>
    </row>
    <row r="236" spans="1:4" s="2" customFormat="1" ht="15" customHeight="1" x14ac:dyDescent="0.25">
      <c r="A236" s="15">
        <v>268</v>
      </c>
      <c r="B236" s="3" t="s">
        <v>461</v>
      </c>
      <c r="C236" s="3" t="s">
        <v>462</v>
      </c>
      <c r="D236" s="104" t="s">
        <v>1358</v>
      </c>
    </row>
    <row r="237" spans="1:4" s="2" customFormat="1" ht="15" customHeight="1" x14ac:dyDescent="0.25">
      <c r="A237" s="15">
        <v>269</v>
      </c>
      <c r="B237" s="3" t="s">
        <v>463</v>
      </c>
      <c r="C237" s="3" t="s">
        <v>464</v>
      </c>
      <c r="D237" s="104" t="s">
        <v>1358</v>
      </c>
    </row>
    <row r="238" spans="1:4" s="2" customFormat="1" ht="15" customHeight="1" x14ac:dyDescent="0.25">
      <c r="A238" s="15">
        <v>270</v>
      </c>
      <c r="B238" s="3" t="s">
        <v>465</v>
      </c>
      <c r="C238" s="3" t="s">
        <v>466</v>
      </c>
      <c r="D238" s="104" t="s">
        <v>1358</v>
      </c>
    </row>
    <row r="239" spans="1:4" s="2" customFormat="1" ht="30" customHeight="1" x14ac:dyDescent="0.25">
      <c r="A239" s="15">
        <v>271</v>
      </c>
      <c r="B239" s="3" t="s">
        <v>467</v>
      </c>
      <c r="C239" s="3" t="s">
        <v>468</v>
      </c>
      <c r="D239" s="104" t="s">
        <v>1358</v>
      </c>
    </row>
    <row r="240" spans="1:4" s="2" customFormat="1" ht="30" customHeight="1" x14ac:dyDescent="0.25">
      <c r="A240" s="15">
        <v>272</v>
      </c>
      <c r="B240" s="3" t="s">
        <v>469</v>
      </c>
      <c r="C240" s="3" t="s">
        <v>470</v>
      </c>
      <c r="D240" s="104" t="s">
        <v>1358</v>
      </c>
    </row>
    <row r="241" spans="1:4" s="2" customFormat="1" ht="30" customHeight="1" x14ac:dyDescent="0.25">
      <c r="A241" s="15">
        <v>235</v>
      </c>
      <c r="B241" s="3" t="s">
        <v>471</v>
      </c>
      <c r="C241" s="3" t="s">
        <v>472</v>
      </c>
      <c r="D241" s="15" t="s">
        <v>1358</v>
      </c>
    </row>
    <row r="242" spans="1:4" s="2" customFormat="1" ht="30" customHeight="1" x14ac:dyDescent="0.25">
      <c r="A242" s="15">
        <v>236</v>
      </c>
      <c r="B242" s="3" t="s">
        <v>473</v>
      </c>
      <c r="C242" s="3" t="s">
        <v>474</v>
      </c>
      <c r="D242" s="15" t="s">
        <v>1358</v>
      </c>
    </row>
    <row r="243" spans="1:4" s="2" customFormat="1" ht="15" customHeight="1" x14ac:dyDescent="0.25">
      <c r="A243" s="15">
        <v>237</v>
      </c>
      <c r="B243" s="3" t="s">
        <v>475</v>
      </c>
      <c r="C243" s="3" t="s">
        <v>476</v>
      </c>
      <c r="D243" s="15" t="s">
        <v>1358</v>
      </c>
    </row>
    <row r="244" spans="1:4" s="2" customFormat="1" ht="15" customHeight="1" x14ac:dyDescent="0.25">
      <c r="A244" s="15">
        <v>238</v>
      </c>
      <c r="B244" s="3" t="s">
        <v>477</v>
      </c>
      <c r="C244" s="3" t="s">
        <v>478</v>
      </c>
      <c r="D244" s="15" t="s">
        <v>178</v>
      </c>
    </row>
    <row r="245" spans="1:4" s="2" customFormat="1" ht="15" customHeight="1" x14ac:dyDescent="0.25">
      <c r="A245" s="15">
        <v>239</v>
      </c>
      <c r="B245" s="3" t="s">
        <v>178</v>
      </c>
      <c r="C245" s="3" t="s">
        <v>479</v>
      </c>
      <c r="D245" s="15"/>
    </row>
    <row r="246" spans="1:4" s="2" customFormat="1" ht="15" customHeight="1" x14ac:dyDescent="0.25">
      <c r="A246" s="15">
        <v>241</v>
      </c>
      <c r="B246" s="3" t="s">
        <v>480</v>
      </c>
      <c r="C246" s="3" t="s">
        <v>481</v>
      </c>
      <c r="D246" s="15" t="s">
        <v>178</v>
      </c>
    </row>
    <row r="247" spans="1:4" s="2" customFormat="1" x14ac:dyDescent="0.25">
      <c r="A247" s="15">
        <v>250</v>
      </c>
      <c r="B247" s="3" t="s">
        <v>482</v>
      </c>
      <c r="C247" s="3" t="s">
        <v>483</v>
      </c>
      <c r="D247" s="15" t="s">
        <v>1358</v>
      </c>
    </row>
    <row r="248" spans="1:4" s="2" customFormat="1" ht="15" customHeight="1" x14ac:dyDescent="0.25">
      <c r="A248" s="15">
        <v>251</v>
      </c>
      <c r="B248" s="3" t="s">
        <v>484</v>
      </c>
      <c r="C248" s="3" t="s">
        <v>485</v>
      </c>
      <c r="D248" s="15" t="s">
        <v>178</v>
      </c>
    </row>
    <row r="249" spans="1:4" s="2" customFormat="1" ht="15" customHeight="1" x14ac:dyDescent="0.25">
      <c r="A249" s="15">
        <v>252</v>
      </c>
      <c r="B249" s="3" t="s">
        <v>486</v>
      </c>
      <c r="C249" s="3" t="s">
        <v>487</v>
      </c>
      <c r="D249" s="15" t="s">
        <v>178</v>
      </c>
    </row>
    <row r="250" spans="1:4" s="2" customFormat="1" ht="15" customHeight="1" x14ac:dyDescent="0.25">
      <c r="A250" s="15">
        <v>253</v>
      </c>
      <c r="B250" s="3" t="s">
        <v>488</v>
      </c>
      <c r="C250" s="3" t="s">
        <v>489</v>
      </c>
      <c r="D250" s="15" t="s">
        <v>178</v>
      </c>
    </row>
    <row r="251" spans="1:4" s="2" customFormat="1" ht="15" customHeight="1" x14ac:dyDescent="0.25">
      <c r="A251" s="15">
        <v>352</v>
      </c>
      <c r="B251" s="3" t="s">
        <v>178</v>
      </c>
      <c r="C251" s="3" t="s">
        <v>490</v>
      </c>
      <c r="D251" s="15" t="s">
        <v>178</v>
      </c>
    </row>
    <row r="252" spans="1:4" s="2" customFormat="1" ht="15" customHeight="1" x14ac:dyDescent="0.25">
      <c r="A252" s="15">
        <v>254</v>
      </c>
      <c r="B252" s="3" t="s">
        <v>491</v>
      </c>
      <c r="C252" s="3" t="s">
        <v>492</v>
      </c>
      <c r="D252" s="15" t="s">
        <v>178</v>
      </c>
    </row>
    <row r="253" spans="1:4" s="2" customFormat="1" x14ac:dyDescent="0.25">
      <c r="A253" s="15">
        <v>255</v>
      </c>
      <c r="B253" s="3" t="s">
        <v>493</v>
      </c>
      <c r="C253" s="3" t="s">
        <v>494</v>
      </c>
      <c r="D253" s="15" t="s">
        <v>178</v>
      </c>
    </row>
    <row r="254" spans="1:4" s="2" customFormat="1" ht="15" customHeight="1" x14ac:dyDescent="0.25">
      <c r="A254" s="15">
        <v>256</v>
      </c>
      <c r="B254" s="3" t="s">
        <v>495</v>
      </c>
      <c r="C254" s="3" t="s">
        <v>496</v>
      </c>
      <c r="D254" s="15" t="s">
        <v>178</v>
      </c>
    </row>
    <row r="255" spans="1:4" s="2" customFormat="1" ht="15" customHeight="1" x14ac:dyDescent="0.25">
      <c r="A255" s="15">
        <v>276</v>
      </c>
      <c r="B255" s="3" t="s">
        <v>497</v>
      </c>
      <c r="C255" s="3" t="s">
        <v>498</v>
      </c>
      <c r="D255" s="15" t="s">
        <v>178</v>
      </c>
    </row>
    <row r="256" spans="1:4" s="2" customFormat="1" ht="15" customHeight="1" x14ac:dyDescent="0.25">
      <c r="A256" s="15">
        <v>277</v>
      </c>
      <c r="B256" s="3" t="s">
        <v>499</v>
      </c>
      <c r="C256" s="3" t="s">
        <v>500</v>
      </c>
      <c r="D256" s="15" t="s">
        <v>178</v>
      </c>
    </row>
    <row r="257" spans="1:4" s="2" customFormat="1" ht="15" customHeight="1" x14ac:dyDescent="0.25">
      <c r="A257" s="15">
        <v>278</v>
      </c>
      <c r="B257" s="3" t="s">
        <v>501</v>
      </c>
      <c r="C257" s="3" t="s">
        <v>502</v>
      </c>
      <c r="D257" s="15" t="s">
        <v>1358</v>
      </c>
    </row>
    <row r="258" spans="1:4" s="2" customFormat="1" ht="15" customHeight="1" x14ac:dyDescent="0.25">
      <c r="A258" s="15">
        <v>279</v>
      </c>
      <c r="B258" s="3" t="s">
        <v>503</v>
      </c>
      <c r="C258" s="3" t="s">
        <v>504</v>
      </c>
      <c r="D258" s="15" t="s">
        <v>178</v>
      </c>
    </row>
    <row r="259" spans="1:4" s="2" customFormat="1" ht="15" customHeight="1" x14ac:dyDescent="0.25">
      <c r="A259" s="15">
        <v>280</v>
      </c>
      <c r="B259" s="3" t="s">
        <v>505</v>
      </c>
      <c r="C259" s="3" t="s">
        <v>506</v>
      </c>
      <c r="D259" s="15" t="s">
        <v>1358</v>
      </c>
    </row>
    <row r="260" spans="1:4" s="2" customFormat="1" ht="15" customHeight="1" x14ac:dyDescent="0.25">
      <c r="A260" s="15">
        <v>281</v>
      </c>
      <c r="B260" s="3" t="s">
        <v>507</v>
      </c>
      <c r="C260" s="3" t="s">
        <v>508</v>
      </c>
      <c r="D260" s="15" t="s">
        <v>1358</v>
      </c>
    </row>
    <row r="261" spans="1:4" s="2" customFormat="1" ht="15" customHeight="1" x14ac:dyDescent="0.25">
      <c r="A261" s="15">
        <v>282</v>
      </c>
      <c r="B261" s="3" t="s">
        <v>509</v>
      </c>
      <c r="C261" s="3" t="s">
        <v>510</v>
      </c>
      <c r="D261" s="15" t="s">
        <v>1358</v>
      </c>
    </row>
    <row r="262" spans="1:4" s="2" customFormat="1" ht="15" customHeight="1" x14ac:dyDescent="0.25">
      <c r="A262" s="15">
        <v>283</v>
      </c>
      <c r="B262" s="3" t="s">
        <v>511</v>
      </c>
      <c r="C262" s="3" t="s">
        <v>512</v>
      </c>
      <c r="D262" s="15" t="s">
        <v>1358</v>
      </c>
    </row>
    <row r="263" spans="1:4" s="2" customFormat="1" ht="45" customHeight="1" x14ac:dyDescent="0.25">
      <c r="A263" s="15">
        <v>284</v>
      </c>
      <c r="B263" s="3" t="s">
        <v>513</v>
      </c>
      <c r="C263" s="3" t="s">
        <v>514</v>
      </c>
      <c r="D263" s="15" t="s">
        <v>1358</v>
      </c>
    </row>
    <row r="264" spans="1:4" s="2" customFormat="1" ht="15" customHeight="1" x14ac:dyDescent="0.25">
      <c r="A264" s="15">
        <v>285</v>
      </c>
      <c r="B264" s="3" t="s">
        <v>515</v>
      </c>
      <c r="C264" s="3" t="s">
        <v>516</v>
      </c>
      <c r="D264" s="15" t="s">
        <v>1358</v>
      </c>
    </row>
    <row r="265" spans="1:4" s="2" customFormat="1" ht="15" customHeight="1" x14ac:dyDescent="0.25">
      <c r="A265" s="15">
        <v>286</v>
      </c>
      <c r="B265" s="3" t="s">
        <v>517</v>
      </c>
      <c r="C265" s="3" t="s">
        <v>518</v>
      </c>
      <c r="D265" s="15" t="s">
        <v>1358</v>
      </c>
    </row>
    <row r="266" spans="1:4" s="2" customFormat="1" ht="30" customHeight="1" x14ac:dyDescent="0.25">
      <c r="A266" s="15">
        <v>287</v>
      </c>
      <c r="B266" s="3" t="s">
        <v>519</v>
      </c>
      <c r="C266" s="3" t="s">
        <v>520</v>
      </c>
      <c r="D266" s="15" t="s">
        <v>1358</v>
      </c>
    </row>
    <row r="267" spans="1:4" s="2" customFormat="1" ht="15" customHeight="1" x14ac:dyDescent="0.25">
      <c r="A267" s="15">
        <v>288</v>
      </c>
      <c r="B267" s="3" t="s">
        <v>521</v>
      </c>
      <c r="C267" s="3" t="s">
        <v>522</v>
      </c>
      <c r="D267" s="15" t="s">
        <v>1358</v>
      </c>
    </row>
    <row r="268" spans="1:4" s="2" customFormat="1" ht="15" customHeight="1" x14ac:dyDescent="0.25">
      <c r="A268" s="15">
        <v>297</v>
      </c>
      <c r="B268" s="3" t="s">
        <v>523</v>
      </c>
      <c r="C268" s="3" t="s">
        <v>524</v>
      </c>
      <c r="D268" s="15" t="s">
        <v>1358</v>
      </c>
    </row>
    <row r="269" spans="1:4" s="2" customFormat="1" ht="15" customHeight="1" x14ac:dyDescent="0.25">
      <c r="A269" s="15">
        <v>289</v>
      </c>
      <c r="B269" s="3" t="s">
        <v>525</v>
      </c>
      <c r="C269" s="3" t="s">
        <v>526</v>
      </c>
      <c r="D269" s="15" t="s">
        <v>1358</v>
      </c>
    </row>
    <row r="270" spans="1:4" s="2" customFormat="1" ht="15" customHeight="1" x14ac:dyDescent="0.25">
      <c r="A270" s="15">
        <v>290</v>
      </c>
      <c r="B270" s="3" t="s">
        <v>527</v>
      </c>
      <c r="C270" s="3" t="s">
        <v>528</v>
      </c>
      <c r="D270" s="15" t="s">
        <v>1358</v>
      </c>
    </row>
    <row r="271" spans="1:4" s="2" customFormat="1" ht="15" customHeight="1" x14ac:dyDescent="0.25">
      <c r="A271" s="15">
        <v>291</v>
      </c>
      <c r="B271" s="3" t="s">
        <v>529</v>
      </c>
      <c r="C271" s="3" t="s">
        <v>530</v>
      </c>
      <c r="D271" s="15" t="s">
        <v>178</v>
      </c>
    </row>
    <row r="272" spans="1:4" s="2" customFormat="1" ht="15" customHeight="1" x14ac:dyDescent="0.25">
      <c r="A272" s="15">
        <v>292</v>
      </c>
      <c r="B272" s="3" t="s">
        <v>531</v>
      </c>
      <c r="C272" s="3" t="s">
        <v>532</v>
      </c>
      <c r="D272" s="15" t="s">
        <v>1358</v>
      </c>
    </row>
    <row r="273" spans="1:4" s="2" customFormat="1" ht="15" customHeight="1" x14ac:dyDescent="0.25">
      <c r="A273" s="15">
        <v>69</v>
      </c>
      <c r="B273" s="3" t="s">
        <v>533</v>
      </c>
      <c r="C273" s="3" t="s">
        <v>534</v>
      </c>
      <c r="D273" s="15" t="s">
        <v>178</v>
      </c>
    </row>
    <row r="274" spans="1:4" s="2" customFormat="1" ht="15" customHeight="1" x14ac:dyDescent="0.25">
      <c r="A274" s="15">
        <v>240</v>
      </c>
      <c r="B274" s="3" t="s">
        <v>535</v>
      </c>
      <c r="C274" s="3" t="s">
        <v>536</v>
      </c>
      <c r="D274" s="15" t="s">
        <v>1358</v>
      </c>
    </row>
    <row r="275" spans="1:4" s="2" customFormat="1" ht="15" customHeight="1" x14ac:dyDescent="0.25">
      <c r="A275" s="15">
        <v>293</v>
      </c>
      <c r="B275" s="3" t="s">
        <v>537</v>
      </c>
      <c r="C275" s="3" t="s">
        <v>538</v>
      </c>
      <c r="D275" s="15" t="s">
        <v>178</v>
      </c>
    </row>
    <row r="276" spans="1:4" s="2" customFormat="1" ht="15" customHeight="1" x14ac:dyDescent="0.25">
      <c r="A276" s="15">
        <v>294</v>
      </c>
      <c r="B276" s="3" t="s">
        <v>539</v>
      </c>
      <c r="C276" s="3" t="s">
        <v>540</v>
      </c>
      <c r="D276" s="15" t="s">
        <v>1358</v>
      </c>
    </row>
    <row r="277" spans="1:4" s="2" customFormat="1" ht="15" customHeight="1" x14ac:dyDescent="0.25">
      <c r="A277" s="15">
        <v>570</v>
      </c>
      <c r="B277" s="3" t="s">
        <v>541</v>
      </c>
      <c r="C277" s="3" t="s">
        <v>542</v>
      </c>
      <c r="D277" s="15" t="s">
        <v>178</v>
      </c>
    </row>
    <row r="278" spans="1:4" s="2" customFormat="1" ht="15" customHeight="1" x14ac:dyDescent="0.25">
      <c r="A278" s="15">
        <v>295</v>
      </c>
      <c r="B278" s="3" t="s">
        <v>543</v>
      </c>
      <c r="C278" s="3" t="s">
        <v>544</v>
      </c>
      <c r="D278" s="15" t="s">
        <v>178</v>
      </c>
    </row>
    <row r="279" spans="1:4" s="2" customFormat="1" ht="15" customHeight="1" x14ac:dyDescent="0.25">
      <c r="A279" s="15">
        <v>300</v>
      </c>
      <c r="B279" s="3" t="s">
        <v>545</v>
      </c>
      <c r="C279" s="3" t="s">
        <v>546</v>
      </c>
      <c r="D279" s="15" t="s">
        <v>1358</v>
      </c>
    </row>
    <row r="280" spans="1:4" s="2" customFormat="1" ht="15" customHeight="1" x14ac:dyDescent="0.25">
      <c r="A280" s="15">
        <v>301</v>
      </c>
      <c r="B280" s="3" t="s">
        <v>547</v>
      </c>
      <c r="C280" s="3" t="s">
        <v>548</v>
      </c>
      <c r="D280" s="15" t="s">
        <v>178</v>
      </c>
    </row>
    <row r="281" spans="1:4" s="2" customFormat="1" ht="15" customHeight="1" x14ac:dyDescent="0.25">
      <c r="A281" s="15">
        <v>302</v>
      </c>
      <c r="B281" s="3" t="s">
        <v>549</v>
      </c>
      <c r="C281" s="3" t="s">
        <v>550</v>
      </c>
      <c r="D281" s="15" t="s">
        <v>178</v>
      </c>
    </row>
    <row r="282" spans="1:4" s="2" customFormat="1" ht="30" customHeight="1" x14ac:dyDescent="0.25">
      <c r="A282" s="15">
        <v>157</v>
      </c>
      <c r="B282" s="3" t="s">
        <v>551</v>
      </c>
      <c r="C282" s="3" t="s">
        <v>552</v>
      </c>
      <c r="D282" s="15" t="s">
        <v>1358</v>
      </c>
    </row>
    <row r="283" spans="1:4" s="2" customFormat="1" ht="15" customHeight="1" x14ac:dyDescent="0.25">
      <c r="A283" s="15">
        <v>303</v>
      </c>
      <c r="B283" s="3" t="s">
        <v>553</v>
      </c>
      <c r="C283" s="3" t="s">
        <v>554</v>
      </c>
      <c r="D283" s="15" t="s">
        <v>178</v>
      </c>
    </row>
    <row r="284" spans="1:4" s="2" customFormat="1" ht="15" customHeight="1" x14ac:dyDescent="0.25">
      <c r="A284" s="15">
        <v>304</v>
      </c>
      <c r="B284" s="3" t="s">
        <v>555</v>
      </c>
      <c r="C284" s="3" t="s">
        <v>556</v>
      </c>
      <c r="D284" s="15" t="s">
        <v>178</v>
      </c>
    </row>
    <row r="285" spans="1:4" s="2" customFormat="1" ht="15" customHeight="1" x14ac:dyDescent="0.25">
      <c r="A285" s="15">
        <v>305</v>
      </c>
      <c r="B285" s="3" t="s">
        <v>557</v>
      </c>
      <c r="C285" s="3" t="s">
        <v>558</v>
      </c>
      <c r="D285" s="15"/>
    </row>
    <row r="286" spans="1:4" s="2" customFormat="1" ht="15" customHeight="1" x14ac:dyDescent="0.25">
      <c r="A286" s="15">
        <v>306</v>
      </c>
      <c r="B286" s="3" t="s">
        <v>559</v>
      </c>
      <c r="C286" s="3" t="s">
        <v>560</v>
      </c>
      <c r="D286" s="15" t="s">
        <v>1358</v>
      </c>
    </row>
    <row r="287" spans="1:4" s="2" customFormat="1" ht="15" customHeight="1" x14ac:dyDescent="0.25">
      <c r="A287" s="15">
        <v>311</v>
      </c>
      <c r="B287" s="3" t="s">
        <v>561</v>
      </c>
      <c r="C287" s="3" t="s">
        <v>562</v>
      </c>
      <c r="D287" s="15" t="s">
        <v>1358</v>
      </c>
    </row>
    <row r="288" spans="1:4" s="2" customFormat="1" ht="15" customHeight="1" x14ac:dyDescent="0.25">
      <c r="A288" s="15">
        <v>312</v>
      </c>
      <c r="B288" s="3" t="s">
        <v>563</v>
      </c>
      <c r="C288" s="3" t="s">
        <v>564</v>
      </c>
      <c r="D288" s="15" t="s">
        <v>1358</v>
      </c>
    </row>
    <row r="289" spans="1:4" s="2" customFormat="1" ht="15" customHeight="1" x14ac:dyDescent="0.25">
      <c r="A289" s="15">
        <v>314</v>
      </c>
      <c r="B289" s="3" t="s">
        <v>565</v>
      </c>
      <c r="C289" s="3" t="s">
        <v>566</v>
      </c>
      <c r="D289" s="15" t="s">
        <v>178</v>
      </c>
    </row>
    <row r="290" spans="1:4" s="2" customFormat="1" ht="15" customHeight="1" x14ac:dyDescent="0.25">
      <c r="A290" s="15">
        <v>315</v>
      </c>
      <c r="B290" s="3" t="s">
        <v>567</v>
      </c>
      <c r="C290" s="3" t="s">
        <v>568</v>
      </c>
      <c r="D290" s="15" t="s">
        <v>178</v>
      </c>
    </row>
    <row r="291" spans="1:4" s="2" customFormat="1" ht="15" customHeight="1" x14ac:dyDescent="0.25">
      <c r="A291" s="15">
        <v>316</v>
      </c>
      <c r="B291" s="3" t="s">
        <v>569</v>
      </c>
      <c r="C291" s="3" t="s">
        <v>570</v>
      </c>
      <c r="D291" s="15" t="s">
        <v>1358</v>
      </c>
    </row>
    <row r="292" spans="1:4" s="2" customFormat="1" ht="15" customHeight="1" x14ac:dyDescent="0.25">
      <c r="A292" s="15">
        <v>320</v>
      </c>
      <c r="B292" s="3" t="s">
        <v>571</v>
      </c>
      <c r="C292" s="3" t="s">
        <v>1182</v>
      </c>
      <c r="D292" s="15" t="s">
        <v>1358</v>
      </c>
    </row>
    <row r="293" spans="1:4" s="2" customFormat="1" ht="15" customHeight="1" x14ac:dyDescent="0.25">
      <c r="A293" s="15">
        <v>319</v>
      </c>
      <c r="B293" s="3" t="s">
        <v>572</v>
      </c>
      <c r="C293" s="3" t="s">
        <v>1183</v>
      </c>
      <c r="D293" s="15" t="s">
        <v>1358</v>
      </c>
    </row>
    <row r="294" spans="1:4" s="2" customFormat="1" ht="15" customHeight="1" x14ac:dyDescent="0.25">
      <c r="A294" s="15">
        <v>638</v>
      </c>
      <c r="B294" s="3" t="s">
        <v>573</v>
      </c>
      <c r="C294" s="3" t="s">
        <v>1184</v>
      </c>
      <c r="D294" s="15" t="s">
        <v>1358</v>
      </c>
    </row>
    <row r="295" spans="1:4" s="2" customFormat="1" ht="15" customHeight="1" x14ac:dyDescent="0.25">
      <c r="A295" s="15">
        <v>321</v>
      </c>
      <c r="B295" s="3" t="s">
        <v>574</v>
      </c>
      <c r="C295" s="3" t="s">
        <v>575</v>
      </c>
      <c r="D295" s="15" t="s">
        <v>1358</v>
      </c>
    </row>
    <row r="296" spans="1:4" s="2" customFormat="1" ht="15" customHeight="1" x14ac:dyDescent="0.25">
      <c r="A296" s="15">
        <v>322</v>
      </c>
      <c r="B296" s="3" t="s">
        <v>576</v>
      </c>
      <c r="C296" s="3" t="s">
        <v>577</v>
      </c>
      <c r="D296" s="15" t="s">
        <v>1358</v>
      </c>
    </row>
    <row r="297" spans="1:4" s="2" customFormat="1" ht="15" customHeight="1" x14ac:dyDescent="0.25">
      <c r="A297" s="15">
        <v>323</v>
      </c>
      <c r="B297" s="3" t="s">
        <v>578</v>
      </c>
      <c r="C297" s="3" t="s">
        <v>579</v>
      </c>
      <c r="D297" s="15" t="s">
        <v>178</v>
      </c>
    </row>
    <row r="298" spans="1:4" s="2" customFormat="1" ht="15" customHeight="1" x14ac:dyDescent="0.25">
      <c r="A298" s="15">
        <v>327</v>
      </c>
      <c r="B298" s="3" t="s">
        <v>580</v>
      </c>
      <c r="C298" s="3" t="s">
        <v>581</v>
      </c>
      <c r="D298" s="15" t="s">
        <v>1358</v>
      </c>
    </row>
    <row r="299" spans="1:4" s="2" customFormat="1" ht="45" customHeight="1" x14ac:dyDescent="0.25">
      <c r="A299" s="15">
        <v>329</v>
      </c>
      <c r="B299" s="3" t="s">
        <v>582</v>
      </c>
      <c r="C299" s="3" t="s">
        <v>583</v>
      </c>
      <c r="D299" s="15" t="s">
        <v>1358</v>
      </c>
    </row>
    <row r="300" spans="1:4" s="2" customFormat="1" ht="30" customHeight="1" x14ac:dyDescent="0.25">
      <c r="A300" s="15">
        <v>330</v>
      </c>
      <c r="B300" s="3" t="s">
        <v>584</v>
      </c>
      <c r="C300" s="3" t="s">
        <v>585</v>
      </c>
      <c r="D300" s="15" t="s">
        <v>178</v>
      </c>
    </row>
    <row r="301" spans="1:4" s="2" customFormat="1" ht="30" customHeight="1" x14ac:dyDescent="0.25">
      <c r="A301" s="15">
        <v>331</v>
      </c>
      <c r="B301" s="3" t="s">
        <v>586</v>
      </c>
      <c r="C301" s="3" t="s">
        <v>587</v>
      </c>
      <c r="D301" s="15" t="s">
        <v>178</v>
      </c>
    </row>
    <row r="302" spans="1:4" s="2" customFormat="1" ht="30" customHeight="1" x14ac:dyDescent="0.25">
      <c r="A302" s="15">
        <v>332</v>
      </c>
      <c r="B302" s="3" t="s">
        <v>588</v>
      </c>
      <c r="C302" s="3" t="s">
        <v>589</v>
      </c>
      <c r="D302" s="15" t="s">
        <v>178</v>
      </c>
    </row>
    <row r="303" spans="1:4" s="2" customFormat="1" ht="30" customHeight="1" x14ac:dyDescent="0.25">
      <c r="A303" s="15">
        <v>298</v>
      </c>
      <c r="B303" s="3" t="s">
        <v>590</v>
      </c>
      <c r="C303" s="3" t="s">
        <v>591</v>
      </c>
      <c r="D303" s="15" t="s">
        <v>1358</v>
      </c>
    </row>
    <row r="304" spans="1:4" s="2" customFormat="1" ht="30" customHeight="1" x14ac:dyDescent="0.25">
      <c r="A304" s="15">
        <v>334</v>
      </c>
      <c r="B304" s="3" t="s">
        <v>592</v>
      </c>
      <c r="C304" s="3" t="s">
        <v>593</v>
      </c>
      <c r="D304" s="15" t="s">
        <v>1358</v>
      </c>
    </row>
    <row r="305" spans="1:4" s="2" customFormat="1" ht="30" customHeight="1" x14ac:dyDescent="0.25">
      <c r="A305" s="15">
        <v>335</v>
      </c>
      <c r="B305" s="3" t="s">
        <v>594</v>
      </c>
      <c r="C305" s="3" t="s">
        <v>595</v>
      </c>
      <c r="D305" s="15" t="s">
        <v>178</v>
      </c>
    </row>
    <row r="306" spans="1:4" s="2" customFormat="1" ht="15" customHeight="1" x14ac:dyDescent="0.25">
      <c r="A306" s="15">
        <v>336</v>
      </c>
      <c r="B306" s="3" t="s">
        <v>596</v>
      </c>
      <c r="C306" s="3" t="s">
        <v>597</v>
      </c>
      <c r="D306" s="15" t="s">
        <v>1358</v>
      </c>
    </row>
    <row r="307" spans="1:4" s="2" customFormat="1" ht="15" customHeight="1" x14ac:dyDescent="0.25">
      <c r="A307" s="15">
        <v>337</v>
      </c>
      <c r="B307" s="3" t="s">
        <v>598</v>
      </c>
      <c r="C307" s="3" t="s">
        <v>599</v>
      </c>
      <c r="D307" s="15" t="s">
        <v>1358</v>
      </c>
    </row>
    <row r="308" spans="1:4" s="2" customFormat="1" ht="15" customHeight="1" x14ac:dyDescent="0.25">
      <c r="A308" s="15">
        <v>299</v>
      </c>
      <c r="B308" s="3" t="s">
        <v>600</v>
      </c>
      <c r="C308" s="3" t="s">
        <v>601</v>
      </c>
      <c r="D308" s="15" t="s">
        <v>1358</v>
      </c>
    </row>
    <row r="309" spans="1:4" s="2" customFormat="1" ht="30" customHeight="1" x14ac:dyDescent="0.25">
      <c r="A309" s="15">
        <v>338</v>
      </c>
      <c r="B309" s="3" t="s">
        <v>602</v>
      </c>
      <c r="C309" s="3" t="s">
        <v>603</v>
      </c>
      <c r="D309" s="15" t="s">
        <v>178</v>
      </c>
    </row>
    <row r="310" spans="1:4" s="2" customFormat="1" ht="15" customHeight="1" x14ac:dyDescent="0.25">
      <c r="A310" s="15">
        <v>339</v>
      </c>
      <c r="B310" s="3" t="s">
        <v>604</v>
      </c>
      <c r="C310" s="3" t="s">
        <v>605</v>
      </c>
      <c r="D310" s="15" t="s">
        <v>1358</v>
      </c>
    </row>
    <row r="311" spans="1:4" s="2" customFormat="1" ht="30" customHeight="1" x14ac:dyDescent="0.25">
      <c r="A311" s="15">
        <v>340</v>
      </c>
      <c r="B311" s="3" t="s">
        <v>606</v>
      </c>
      <c r="C311" s="3" t="s">
        <v>607</v>
      </c>
      <c r="D311" s="15" t="s">
        <v>178</v>
      </c>
    </row>
    <row r="312" spans="1:4" s="2" customFormat="1" ht="15" customHeight="1" x14ac:dyDescent="0.25">
      <c r="A312" s="15">
        <v>341</v>
      </c>
      <c r="B312" s="3" t="s">
        <v>608</v>
      </c>
      <c r="C312" s="3" t="s">
        <v>609</v>
      </c>
      <c r="D312" s="15" t="s">
        <v>178</v>
      </c>
    </row>
    <row r="313" spans="1:4" s="2" customFormat="1" ht="15" customHeight="1" x14ac:dyDescent="0.25">
      <c r="A313" s="15">
        <v>342</v>
      </c>
      <c r="B313" s="3" t="s">
        <v>610</v>
      </c>
      <c r="C313" s="3" t="s">
        <v>611</v>
      </c>
      <c r="D313" s="15" t="s">
        <v>178</v>
      </c>
    </row>
    <row r="314" spans="1:4" s="2" customFormat="1" ht="15" customHeight="1" x14ac:dyDescent="0.25">
      <c r="A314" s="15">
        <v>343</v>
      </c>
      <c r="B314" s="3" t="s">
        <v>612</v>
      </c>
      <c r="C314" s="3" t="s">
        <v>1185</v>
      </c>
      <c r="D314" s="15" t="s">
        <v>178</v>
      </c>
    </row>
    <row r="315" spans="1:4" s="2" customFormat="1" ht="30" customHeight="1" x14ac:dyDescent="0.25">
      <c r="A315" s="15">
        <v>344</v>
      </c>
      <c r="B315" s="3" t="s">
        <v>613</v>
      </c>
      <c r="C315" s="3" t="s">
        <v>1186</v>
      </c>
      <c r="D315" s="15" t="s">
        <v>178</v>
      </c>
    </row>
    <row r="316" spans="1:4" s="2" customFormat="1" ht="15" customHeight="1" x14ac:dyDescent="0.25">
      <c r="A316" s="15">
        <v>345</v>
      </c>
      <c r="B316" s="3" t="s">
        <v>614</v>
      </c>
      <c r="C316" s="3" t="s">
        <v>615</v>
      </c>
      <c r="D316" s="15" t="s">
        <v>178</v>
      </c>
    </row>
    <row r="317" spans="1:4" s="2" customFormat="1" ht="15" customHeight="1" x14ac:dyDescent="0.25">
      <c r="A317" s="15">
        <v>346</v>
      </c>
      <c r="B317" s="3" t="s">
        <v>616</v>
      </c>
      <c r="C317" s="3" t="s">
        <v>617</v>
      </c>
      <c r="D317" s="15" t="s">
        <v>1358</v>
      </c>
    </row>
    <row r="318" spans="1:4" s="2" customFormat="1" ht="15" customHeight="1" x14ac:dyDescent="0.25">
      <c r="A318" s="15">
        <v>347</v>
      </c>
      <c r="B318" s="3" t="s">
        <v>618</v>
      </c>
      <c r="C318" s="3" t="s">
        <v>619</v>
      </c>
      <c r="D318" s="15" t="s">
        <v>178</v>
      </c>
    </row>
    <row r="319" spans="1:4" s="2" customFormat="1" ht="15" customHeight="1" x14ac:dyDescent="0.25">
      <c r="A319" s="15">
        <v>348</v>
      </c>
      <c r="B319" s="3" t="s">
        <v>620</v>
      </c>
      <c r="C319" s="3" t="s">
        <v>621</v>
      </c>
      <c r="D319" s="15" t="s">
        <v>178</v>
      </c>
    </row>
    <row r="320" spans="1:4" s="2" customFormat="1" ht="15" customHeight="1" x14ac:dyDescent="0.25">
      <c r="A320" s="15">
        <v>349</v>
      </c>
      <c r="B320" s="3" t="s">
        <v>178</v>
      </c>
      <c r="C320" s="3" t="s">
        <v>622</v>
      </c>
      <c r="D320" s="15" t="s">
        <v>1358</v>
      </c>
    </row>
    <row r="321" spans="1:4" s="2" customFormat="1" ht="15" customHeight="1" x14ac:dyDescent="0.25">
      <c r="A321" s="15">
        <v>350</v>
      </c>
      <c r="B321" s="3" t="s">
        <v>178</v>
      </c>
      <c r="C321" s="3" t="s">
        <v>1165</v>
      </c>
      <c r="D321" s="15" t="s">
        <v>178</v>
      </c>
    </row>
    <row r="322" spans="1:4" s="2" customFormat="1" x14ac:dyDescent="0.25">
      <c r="A322" s="15">
        <v>359</v>
      </c>
      <c r="B322" s="3" t="s">
        <v>623</v>
      </c>
      <c r="C322" s="3" t="s">
        <v>624</v>
      </c>
      <c r="D322" s="15" t="s">
        <v>178</v>
      </c>
    </row>
    <row r="323" spans="1:4" s="2" customFormat="1" x14ac:dyDescent="0.25">
      <c r="A323" s="15">
        <v>360</v>
      </c>
      <c r="B323" s="3" t="s">
        <v>625</v>
      </c>
      <c r="C323" s="3" t="s">
        <v>626</v>
      </c>
      <c r="D323" s="15" t="s">
        <v>178</v>
      </c>
    </row>
    <row r="324" spans="1:4" s="2" customFormat="1" ht="15" customHeight="1" x14ac:dyDescent="0.25">
      <c r="A324" s="15">
        <v>361</v>
      </c>
      <c r="B324" s="3" t="s">
        <v>627</v>
      </c>
      <c r="C324" s="3" t="s">
        <v>628</v>
      </c>
      <c r="D324" s="15" t="s">
        <v>178</v>
      </c>
    </row>
    <row r="325" spans="1:4" s="2" customFormat="1" ht="15" customHeight="1" x14ac:dyDescent="0.25">
      <c r="A325" s="15">
        <v>362</v>
      </c>
      <c r="B325" s="3" t="s">
        <v>629</v>
      </c>
      <c r="C325" s="3" t="s">
        <v>630</v>
      </c>
      <c r="D325" s="15" t="s">
        <v>178</v>
      </c>
    </row>
    <row r="326" spans="1:4" s="2" customFormat="1" ht="15" customHeight="1" x14ac:dyDescent="0.25">
      <c r="A326" s="15">
        <v>363</v>
      </c>
      <c r="B326" s="3" t="s">
        <v>631</v>
      </c>
      <c r="C326" s="3" t="s">
        <v>632</v>
      </c>
      <c r="D326" s="15" t="s">
        <v>178</v>
      </c>
    </row>
    <row r="327" spans="1:4" s="2" customFormat="1" ht="15" customHeight="1" x14ac:dyDescent="0.25">
      <c r="A327" s="15">
        <v>428</v>
      </c>
      <c r="B327" s="3" t="s">
        <v>633</v>
      </c>
      <c r="C327" s="3" t="s">
        <v>634</v>
      </c>
      <c r="D327" s="15" t="s">
        <v>1358</v>
      </c>
    </row>
    <row r="328" spans="1:4" s="2" customFormat="1" ht="15" customHeight="1" x14ac:dyDescent="0.25">
      <c r="A328" s="104">
        <v>364</v>
      </c>
      <c r="B328" s="3" t="s">
        <v>635</v>
      </c>
      <c r="C328" s="3" t="s">
        <v>636</v>
      </c>
      <c r="D328" s="15" t="s">
        <v>1358</v>
      </c>
    </row>
    <row r="329" spans="1:4" s="2" customFormat="1" ht="15" customHeight="1" x14ac:dyDescent="0.25">
      <c r="A329" s="15">
        <v>365</v>
      </c>
      <c r="B329" s="3" t="s">
        <v>178</v>
      </c>
      <c r="C329" s="3" t="s">
        <v>1166</v>
      </c>
      <c r="D329" s="15" t="s">
        <v>1358</v>
      </c>
    </row>
    <row r="330" spans="1:4" s="2" customFormat="1" ht="15" customHeight="1" x14ac:dyDescent="0.25">
      <c r="A330" s="15">
        <v>366</v>
      </c>
      <c r="B330" s="3" t="s">
        <v>637</v>
      </c>
      <c r="C330" s="3" t="s">
        <v>638</v>
      </c>
      <c r="D330" s="15" t="s">
        <v>1358</v>
      </c>
    </row>
    <row r="331" spans="1:4" s="2" customFormat="1" x14ac:dyDescent="0.25">
      <c r="A331" s="15">
        <v>367</v>
      </c>
      <c r="B331" s="3" t="s">
        <v>639</v>
      </c>
      <c r="C331" s="3" t="s">
        <v>640</v>
      </c>
      <c r="D331" s="15" t="s">
        <v>1358</v>
      </c>
    </row>
    <row r="332" spans="1:4" s="2" customFormat="1" ht="15" customHeight="1" x14ac:dyDescent="0.25">
      <c r="A332" s="15">
        <v>639</v>
      </c>
      <c r="B332" s="3" t="s">
        <v>641</v>
      </c>
      <c r="C332" s="3" t="s">
        <v>642</v>
      </c>
      <c r="D332" s="15" t="s">
        <v>1358</v>
      </c>
    </row>
    <row r="333" spans="1:4" s="2" customFormat="1" ht="15" customHeight="1" x14ac:dyDescent="0.25">
      <c r="A333" s="15">
        <v>368</v>
      </c>
      <c r="B333" s="3" t="s">
        <v>178</v>
      </c>
      <c r="C333" s="3" t="s">
        <v>1167</v>
      </c>
      <c r="D333" s="15" t="s">
        <v>1358</v>
      </c>
    </row>
    <row r="334" spans="1:4" s="2" customFormat="1" ht="15" customHeight="1" x14ac:dyDescent="0.25">
      <c r="A334" s="15">
        <v>369</v>
      </c>
      <c r="B334" s="3" t="s">
        <v>643</v>
      </c>
      <c r="C334" s="3" t="s">
        <v>644</v>
      </c>
      <c r="D334" s="15" t="s">
        <v>1358</v>
      </c>
    </row>
    <row r="335" spans="1:4" s="2" customFormat="1" ht="15" customHeight="1" x14ac:dyDescent="0.25">
      <c r="A335" s="15">
        <v>370</v>
      </c>
      <c r="B335" s="3" t="s">
        <v>645</v>
      </c>
      <c r="C335" s="3" t="s">
        <v>646</v>
      </c>
      <c r="D335" s="15" t="s">
        <v>1358</v>
      </c>
    </row>
    <row r="336" spans="1:4" s="2" customFormat="1" x14ac:dyDescent="0.25">
      <c r="A336" s="15">
        <v>640</v>
      </c>
      <c r="B336" s="3" t="s">
        <v>647</v>
      </c>
      <c r="C336" s="3" t="s">
        <v>648</v>
      </c>
      <c r="D336" s="15" t="s">
        <v>1358</v>
      </c>
    </row>
    <row r="337" spans="1:4" s="2" customFormat="1" ht="15" customHeight="1" x14ac:dyDescent="0.25">
      <c r="A337" s="15">
        <v>371</v>
      </c>
      <c r="B337" s="3" t="s">
        <v>649</v>
      </c>
      <c r="C337" s="3" t="s">
        <v>650</v>
      </c>
      <c r="D337" s="15" t="s">
        <v>1358</v>
      </c>
    </row>
    <row r="338" spans="1:4" s="2" customFormat="1" ht="15" customHeight="1" x14ac:dyDescent="0.25">
      <c r="A338" s="15">
        <v>641</v>
      </c>
      <c r="B338" s="3" t="s">
        <v>651</v>
      </c>
      <c r="C338" s="3" t="s">
        <v>652</v>
      </c>
      <c r="D338" s="15" t="s">
        <v>1358</v>
      </c>
    </row>
    <row r="339" spans="1:4" s="2" customFormat="1" ht="15" customHeight="1" x14ac:dyDescent="0.25">
      <c r="A339" s="15">
        <v>372</v>
      </c>
      <c r="B339" s="3" t="s">
        <v>653</v>
      </c>
      <c r="C339" s="3" t="s">
        <v>654</v>
      </c>
      <c r="D339" s="15" t="s">
        <v>1358</v>
      </c>
    </row>
    <row r="340" spans="1:4" s="2" customFormat="1" ht="15" customHeight="1" x14ac:dyDescent="0.25">
      <c r="A340" s="15">
        <v>642</v>
      </c>
      <c r="B340" s="3" t="s">
        <v>655</v>
      </c>
      <c r="C340" s="3" t="s">
        <v>656</v>
      </c>
      <c r="D340" s="15" t="s">
        <v>1358</v>
      </c>
    </row>
    <row r="341" spans="1:4" s="2" customFormat="1" ht="15" customHeight="1" x14ac:dyDescent="0.25">
      <c r="A341" s="15">
        <v>643</v>
      </c>
      <c r="B341" s="3" t="s">
        <v>657</v>
      </c>
      <c r="C341" s="3" t="s">
        <v>658</v>
      </c>
      <c r="D341" s="15" t="s">
        <v>1358</v>
      </c>
    </row>
    <row r="342" spans="1:4" s="2" customFormat="1" ht="15" customHeight="1" x14ac:dyDescent="0.25">
      <c r="A342" s="15">
        <v>644</v>
      </c>
      <c r="B342" s="3" t="s">
        <v>659</v>
      </c>
      <c r="C342" s="3" t="s">
        <v>660</v>
      </c>
      <c r="D342" s="15" t="s">
        <v>1358</v>
      </c>
    </row>
    <row r="343" spans="1:4" s="2" customFormat="1" ht="15" customHeight="1" x14ac:dyDescent="0.25">
      <c r="A343" s="15">
        <v>373</v>
      </c>
      <c r="B343" s="3" t="s">
        <v>661</v>
      </c>
      <c r="C343" s="3" t="s">
        <v>662</v>
      </c>
      <c r="D343" s="15" t="s">
        <v>1358</v>
      </c>
    </row>
    <row r="344" spans="1:4" s="2" customFormat="1" ht="15" customHeight="1" x14ac:dyDescent="0.25">
      <c r="A344" s="15">
        <v>376</v>
      </c>
      <c r="B344" s="3" t="s">
        <v>663</v>
      </c>
      <c r="C344" s="3" t="s">
        <v>664</v>
      </c>
      <c r="D344" s="15" t="s">
        <v>178</v>
      </c>
    </row>
    <row r="345" spans="1:4" s="2" customFormat="1" ht="15" customHeight="1" x14ac:dyDescent="0.25">
      <c r="A345" s="15">
        <v>377</v>
      </c>
      <c r="B345" s="3" t="s">
        <v>665</v>
      </c>
      <c r="C345" s="3" t="s">
        <v>666</v>
      </c>
      <c r="D345" s="15" t="s">
        <v>178</v>
      </c>
    </row>
    <row r="346" spans="1:4" s="2" customFormat="1" ht="15" customHeight="1" x14ac:dyDescent="0.25">
      <c r="A346" s="15">
        <v>378</v>
      </c>
      <c r="B346" s="3" t="s">
        <v>667</v>
      </c>
      <c r="C346" s="3" t="s">
        <v>668</v>
      </c>
      <c r="D346" s="15" t="s">
        <v>178</v>
      </c>
    </row>
    <row r="347" spans="1:4" s="2" customFormat="1" ht="15" customHeight="1" x14ac:dyDescent="0.25">
      <c r="A347" s="15">
        <v>379</v>
      </c>
      <c r="B347" s="3" t="s">
        <v>669</v>
      </c>
      <c r="C347" s="3" t="s">
        <v>670</v>
      </c>
      <c r="D347" s="15" t="s">
        <v>178</v>
      </c>
    </row>
    <row r="348" spans="1:4" s="2" customFormat="1" ht="15" customHeight="1" x14ac:dyDescent="0.25">
      <c r="A348" s="15">
        <v>380</v>
      </c>
      <c r="B348" s="3" t="s">
        <v>671</v>
      </c>
      <c r="C348" s="3" t="s">
        <v>672</v>
      </c>
      <c r="D348" s="15" t="s">
        <v>178</v>
      </c>
    </row>
    <row r="349" spans="1:4" s="2" customFormat="1" ht="15" customHeight="1" x14ac:dyDescent="0.25">
      <c r="A349" s="15">
        <v>381</v>
      </c>
      <c r="B349" s="3" t="s">
        <v>673</v>
      </c>
      <c r="C349" s="3" t="s">
        <v>674</v>
      </c>
      <c r="D349" s="15" t="s">
        <v>1358</v>
      </c>
    </row>
    <row r="350" spans="1:4" s="2" customFormat="1" ht="30" customHeight="1" x14ac:dyDescent="0.25">
      <c r="A350" s="15">
        <v>382</v>
      </c>
      <c r="B350" s="3" t="s">
        <v>675</v>
      </c>
      <c r="C350" s="3" t="s">
        <v>676</v>
      </c>
      <c r="D350" s="15" t="s">
        <v>1358</v>
      </c>
    </row>
    <row r="351" spans="1:4" s="2" customFormat="1" ht="15" customHeight="1" x14ac:dyDescent="0.25">
      <c r="A351" s="15">
        <v>383</v>
      </c>
      <c r="B351" s="3" t="s">
        <v>677</v>
      </c>
      <c r="C351" s="3" t="s">
        <v>678</v>
      </c>
      <c r="D351" s="15" t="s">
        <v>178</v>
      </c>
    </row>
    <row r="352" spans="1:4" s="2" customFormat="1" ht="15" customHeight="1" x14ac:dyDescent="0.25">
      <c r="A352" s="15">
        <v>384</v>
      </c>
      <c r="B352" s="3" t="s">
        <v>679</v>
      </c>
      <c r="C352" s="3" t="s">
        <v>680</v>
      </c>
      <c r="D352" s="15" t="s">
        <v>178</v>
      </c>
    </row>
    <row r="353" spans="1:4" s="2" customFormat="1" ht="15" customHeight="1" x14ac:dyDescent="0.25">
      <c r="A353" s="15">
        <v>385</v>
      </c>
      <c r="B353" s="3" t="s">
        <v>681</v>
      </c>
      <c r="C353" s="3" t="s">
        <v>682</v>
      </c>
      <c r="D353" s="15" t="s">
        <v>178</v>
      </c>
    </row>
    <row r="354" spans="1:4" s="2" customFormat="1" ht="15" customHeight="1" x14ac:dyDescent="0.25">
      <c r="A354" s="15">
        <v>386</v>
      </c>
      <c r="B354" s="3" t="s">
        <v>683</v>
      </c>
      <c r="C354" s="3" t="s">
        <v>684</v>
      </c>
      <c r="D354" s="15" t="s">
        <v>178</v>
      </c>
    </row>
    <row r="355" spans="1:4" s="2" customFormat="1" ht="15" customHeight="1" x14ac:dyDescent="0.25">
      <c r="A355" s="15">
        <v>387</v>
      </c>
      <c r="B355" s="3" t="s">
        <v>685</v>
      </c>
      <c r="C355" s="3" t="s">
        <v>686</v>
      </c>
      <c r="D355" s="15" t="s">
        <v>178</v>
      </c>
    </row>
    <row r="356" spans="1:4" s="2" customFormat="1" ht="30" customHeight="1" x14ac:dyDescent="0.25">
      <c r="A356" s="15">
        <v>388</v>
      </c>
      <c r="B356" s="3" t="s">
        <v>687</v>
      </c>
      <c r="C356" s="3" t="s">
        <v>688</v>
      </c>
      <c r="D356" s="15" t="s">
        <v>1358</v>
      </c>
    </row>
    <row r="357" spans="1:4" s="2" customFormat="1" ht="30" customHeight="1" x14ac:dyDescent="0.25">
      <c r="A357" s="15">
        <v>389</v>
      </c>
      <c r="B357" s="3" t="s">
        <v>689</v>
      </c>
      <c r="C357" s="3" t="s">
        <v>690</v>
      </c>
      <c r="D357" s="15" t="s">
        <v>1358</v>
      </c>
    </row>
    <row r="358" spans="1:4" s="2" customFormat="1" ht="15" customHeight="1" x14ac:dyDescent="0.25">
      <c r="A358" s="15">
        <v>177</v>
      </c>
      <c r="B358" s="3" t="s">
        <v>691</v>
      </c>
      <c r="C358" s="3" t="s">
        <v>692</v>
      </c>
      <c r="D358" s="15" t="s">
        <v>178</v>
      </c>
    </row>
    <row r="359" spans="1:4" s="2" customFormat="1" ht="15" customHeight="1" x14ac:dyDescent="0.25">
      <c r="A359" s="15">
        <v>178</v>
      </c>
      <c r="B359" s="3" t="s">
        <v>693</v>
      </c>
      <c r="C359" s="3" t="s">
        <v>694</v>
      </c>
      <c r="D359" s="15" t="s">
        <v>178</v>
      </c>
    </row>
    <row r="360" spans="1:4" s="2" customFormat="1" ht="15" customHeight="1" x14ac:dyDescent="0.25">
      <c r="A360" s="15">
        <v>179</v>
      </c>
      <c r="B360" s="3" t="s">
        <v>695</v>
      </c>
      <c r="C360" s="3" t="s">
        <v>696</v>
      </c>
      <c r="D360" s="15" t="s">
        <v>178</v>
      </c>
    </row>
    <row r="361" spans="1:4" s="2" customFormat="1" ht="15" customHeight="1" x14ac:dyDescent="0.25">
      <c r="A361" s="15">
        <v>180</v>
      </c>
      <c r="B361" s="3" t="s">
        <v>697</v>
      </c>
      <c r="C361" s="3" t="s">
        <v>698</v>
      </c>
      <c r="D361" s="15" t="s">
        <v>1358</v>
      </c>
    </row>
    <row r="362" spans="1:4" s="2" customFormat="1" ht="15" customHeight="1" x14ac:dyDescent="0.25">
      <c r="A362" s="15">
        <v>390</v>
      </c>
      <c r="B362" s="3" t="s">
        <v>699</v>
      </c>
      <c r="C362" s="3" t="s">
        <v>700</v>
      </c>
      <c r="D362" s="15" t="s">
        <v>178</v>
      </c>
    </row>
    <row r="363" spans="1:4" s="2" customFormat="1" ht="15" customHeight="1" x14ac:dyDescent="0.25">
      <c r="A363" s="15">
        <v>391</v>
      </c>
      <c r="B363" s="3" t="s">
        <v>701</v>
      </c>
      <c r="C363" s="3" t="s">
        <v>702</v>
      </c>
      <c r="D363" s="15" t="s">
        <v>178</v>
      </c>
    </row>
    <row r="364" spans="1:4" s="2" customFormat="1" ht="15" customHeight="1" x14ac:dyDescent="0.25">
      <c r="A364" s="15">
        <v>181</v>
      </c>
      <c r="B364" s="3" t="s">
        <v>703</v>
      </c>
      <c r="C364" s="3" t="s">
        <v>704</v>
      </c>
      <c r="D364" s="15" t="s">
        <v>178</v>
      </c>
    </row>
    <row r="365" spans="1:4" s="2" customFormat="1" ht="15" customHeight="1" x14ac:dyDescent="0.25">
      <c r="A365" s="15">
        <v>182</v>
      </c>
      <c r="B365" s="3" t="s">
        <v>705</v>
      </c>
      <c r="C365" s="3" t="s">
        <v>706</v>
      </c>
      <c r="D365" s="15" t="s">
        <v>178</v>
      </c>
    </row>
    <row r="366" spans="1:4" s="2" customFormat="1" ht="15" customHeight="1" x14ac:dyDescent="0.25">
      <c r="A366" s="15">
        <v>392</v>
      </c>
      <c r="B366" s="3" t="s">
        <v>707</v>
      </c>
      <c r="C366" s="3" t="s">
        <v>708</v>
      </c>
      <c r="D366" s="15" t="s">
        <v>178</v>
      </c>
    </row>
    <row r="367" spans="1:4" s="2" customFormat="1" ht="15" customHeight="1" x14ac:dyDescent="0.25">
      <c r="A367" s="15">
        <v>393</v>
      </c>
      <c r="B367" s="3" t="s">
        <v>709</v>
      </c>
      <c r="C367" s="3" t="s">
        <v>710</v>
      </c>
      <c r="D367" s="15" t="s">
        <v>178</v>
      </c>
    </row>
    <row r="368" spans="1:4" s="2" customFormat="1" ht="15" customHeight="1" x14ac:dyDescent="0.25">
      <c r="A368" s="15">
        <v>394</v>
      </c>
      <c r="B368" s="3" t="s">
        <v>711</v>
      </c>
      <c r="C368" s="3" t="s">
        <v>712</v>
      </c>
      <c r="D368" s="15" t="s">
        <v>1358</v>
      </c>
    </row>
    <row r="369" spans="1:4" s="2" customFormat="1" ht="15" customHeight="1" x14ac:dyDescent="0.25">
      <c r="A369" s="15">
        <v>395</v>
      </c>
      <c r="B369" s="3" t="s">
        <v>713</v>
      </c>
      <c r="C369" s="3" t="s">
        <v>714</v>
      </c>
      <c r="D369" s="15" t="s">
        <v>1358</v>
      </c>
    </row>
    <row r="370" spans="1:4" s="2" customFormat="1" ht="15" customHeight="1" x14ac:dyDescent="0.25">
      <c r="A370" s="15">
        <v>396</v>
      </c>
      <c r="B370" s="3" t="s">
        <v>715</v>
      </c>
      <c r="C370" s="3" t="s">
        <v>716</v>
      </c>
      <c r="D370" s="15" t="s">
        <v>178</v>
      </c>
    </row>
    <row r="371" spans="1:4" s="2" customFormat="1" ht="15" customHeight="1" x14ac:dyDescent="0.25">
      <c r="A371" s="15">
        <v>397</v>
      </c>
      <c r="B371" s="3" t="s">
        <v>717</v>
      </c>
      <c r="C371" s="3" t="s">
        <v>718</v>
      </c>
      <c r="D371" s="15" t="s">
        <v>178</v>
      </c>
    </row>
    <row r="372" spans="1:4" s="2" customFormat="1" ht="15" customHeight="1" x14ac:dyDescent="0.25">
      <c r="A372" s="15">
        <v>398</v>
      </c>
      <c r="B372" s="3" t="s">
        <v>719</v>
      </c>
      <c r="C372" s="3" t="s">
        <v>720</v>
      </c>
      <c r="D372" s="15" t="s">
        <v>178</v>
      </c>
    </row>
    <row r="373" spans="1:4" s="2" customFormat="1" ht="15" customHeight="1" x14ac:dyDescent="0.25">
      <c r="A373" s="15">
        <v>399</v>
      </c>
      <c r="B373" s="3" t="s">
        <v>721</v>
      </c>
      <c r="C373" s="3" t="s">
        <v>1187</v>
      </c>
      <c r="D373" s="15" t="s">
        <v>178</v>
      </c>
    </row>
    <row r="374" spans="1:4" s="2" customFormat="1" ht="15" customHeight="1" x14ac:dyDescent="0.25">
      <c r="A374" s="15">
        <v>400</v>
      </c>
      <c r="B374" s="3" t="s">
        <v>722</v>
      </c>
      <c r="C374" s="3" t="s">
        <v>723</v>
      </c>
      <c r="D374" s="15" t="s">
        <v>178</v>
      </c>
    </row>
    <row r="375" spans="1:4" s="2" customFormat="1" ht="15" customHeight="1" x14ac:dyDescent="0.25">
      <c r="A375" s="15">
        <v>589</v>
      </c>
      <c r="B375" s="3" t="s">
        <v>724</v>
      </c>
      <c r="C375" s="3" t="s">
        <v>725</v>
      </c>
      <c r="D375" s="15" t="s">
        <v>178</v>
      </c>
    </row>
    <row r="376" spans="1:4" s="2" customFormat="1" ht="15" customHeight="1" x14ac:dyDescent="0.25">
      <c r="A376" s="15">
        <v>446</v>
      </c>
      <c r="B376" s="3" t="s">
        <v>726</v>
      </c>
      <c r="C376" s="3" t="s">
        <v>727</v>
      </c>
      <c r="D376" s="15" t="s">
        <v>1358</v>
      </c>
    </row>
    <row r="377" spans="1:4" s="2" customFormat="1" ht="15" customHeight="1" x14ac:dyDescent="0.25">
      <c r="A377" s="15">
        <v>124</v>
      </c>
      <c r="B377" s="3" t="s">
        <v>728</v>
      </c>
      <c r="C377" s="3" t="s">
        <v>729</v>
      </c>
      <c r="D377" s="15" t="s">
        <v>1358</v>
      </c>
    </row>
    <row r="378" spans="1:4" s="2" customFormat="1" ht="15" customHeight="1" x14ac:dyDescent="0.25">
      <c r="A378" s="15">
        <v>485</v>
      </c>
      <c r="B378" s="3" t="s">
        <v>730</v>
      </c>
      <c r="C378" s="3" t="s">
        <v>731</v>
      </c>
      <c r="D378" s="15" t="s">
        <v>178</v>
      </c>
    </row>
    <row r="379" spans="1:4" s="2" customFormat="1" ht="15" customHeight="1" x14ac:dyDescent="0.25">
      <c r="A379" s="15">
        <v>486</v>
      </c>
      <c r="B379" s="3" t="s">
        <v>732</v>
      </c>
      <c r="C379" s="3" t="s">
        <v>733</v>
      </c>
      <c r="D379" s="15" t="s">
        <v>1358</v>
      </c>
    </row>
    <row r="380" spans="1:4" s="2" customFormat="1" ht="15" customHeight="1" x14ac:dyDescent="0.25">
      <c r="A380" s="15">
        <v>487</v>
      </c>
      <c r="B380" s="3" t="s">
        <v>734</v>
      </c>
      <c r="C380" s="3" t="s">
        <v>735</v>
      </c>
      <c r="D380" s="15" t="s">
        <v>178</v>
      </c>
    </row>
    <row r="381" spans="1:4" s="2" customFormat="1" ht="15" customHeight="1" x14ac:dyDescent="0.25">
      <c r="A381" s="15">
        <v>489</v>
      </c>
      <c r="B381" s="3" t="s">
        <v>178</v>
      </c>
      <c r="C381" s="3" t="s">
        <v>1168</v>
      </c>
      <c r="D381" s="15" t="s">
        <v>178</v>
      </c>
    </row>
    <row r="382" spans="1:4" s="2" customFormat="1" ht="30" customHeight="1" x14ac:dyDescent="0.25">
      <c r="A382" s="15">
        <v>490</v>
      </c>
      <c r="B382" s="3" t="s">
        <v>736</v>
      </c>
      <c r="C382" s="3" t="s">
        <v>737</v>
      </c>
      <c r="D382" s="15" t="s">
        <v>178</v>
      </c>
    </row>
    <row r="383" spans="1:4" s="2" customFormat="1" ht="15" customHeight="1" x14ac:dyDescent="0.25">
      <c r="A383" s="15">
        <v>491</v>
      </c>
      <c r="B383" s="3" t="s">
        <v>738</v>
      </c>
      <c r="C383" s="3" t="s">
        <v>739</v>
      </c>
      <c r="D383" s="15" t="s">
        <v>178</v>
      </c>
    </row>
    <row r="384" spans="1:4" s="2" customFormat="1" x14ac:dyDescent="0.25">
      <c r="A384" s="15">
        <v>492</v>
      </c>
      <c r="B384" s="3" t="s">
        <v>740</v>
      </c>
      <c r="C384" s="3" t="s">
        <v>741</v>
      </c>
      <c r="D384" s="15" t="s">
        <v>178</v>
      </c>
    </row>
    <row r="385" spans="1:4" s="2" customFormat="1" ht="15" customHeight="1" x14ac:dyDescent="0.25">
      <c r="A385" s="15">
        <v>493</v>
      </c>
      <c r="B385" s="3" t="s">
        <v>742</v>
      </c>
      <c r="C385" s="3" t="s">
        <v>743</v>
      </c>
      <c r="D385" s="15" t="s">
        <v>178</v>
      </c>
    </row>
    <row r="386" spans="1:4" s="2" customFormat="1" ht="30" customHeight="1" x14ac:dyDescent="0.25">
      <c r="A386" s="15">
        <v>494</v>
      </c>
      <c r="B386" s="3" t="s">
        <v>744</v>
      </c>
      <c r="C386" s="3" t="s">
        <v>745</v>
      </c>
      <c r="D386" s="15" t="s">
        <v>178</v>
      </c>
    </row>
    <row r="387" spans="1:4" s="2" customFormat="1" ht="15" customHeight="1" x14ac:dyDescent="0.25">
      <c r="A387" s="15">
        <v>495</v>
      </c>
      <c r="B387" s="3" t="s">
        <v>746</v>
      </c>
      <c r="C387" s="3" t="s">
        <v>747</v>
      </c>
      <c r="D387" s="15" t="s">
        <v>178</v>
      </c>
    </row>
    <row r="388" spans="1:4" s="2" customFormat="1" ht="15" customHeight="1" x14ac:dyDescent="0.25">
      <c r="A388" s="15">
        <v>496</v>
      </c>
      <c r="B388" s="3" t="s">
        <v>748</v>
      </c>
      <c r="C388" s="3" t="s">
        <v>749</v>
      </c>
      <c r="D388" s="15" t="s">
        <v>178</v>
      </c>
    </row>
    <row r="389" spans="1:4" s="2" customFormat="1" ht="15" customHeight="1" x14ac:dyDescent="0.25">
      <c r="A389" s="15">
        <v>497</v>
      </c>
      <c r="B389" s="3" t="s">
        <v>750</v>
      </c>
      <c r="C389" s="3" t="s">
        <v>751</v>
      </c>
      <c r="D389" s="15" t="s">
        <v>1358</v>
      </c>
    </row>
    <row r="390" spans="1:4" s="2" customFormat="1" ht="15" customHeight="1" x14ac:dyDescent="0.25">
      <c r="A390" s="15">
        <v>498</v>
      </c>
      <c r="B390" s="3" t="s">
        <v>752</v>
      </c>
      <c r="C390" s="3" t="s">
        <v>753</v>
      </c>
      <c r="D390" s="15" t="s">
        <v>178</v>
      </c>
    </row>
    <row r="391" spans="1:4" s="2" customFormat="1" ht="15" customHeight="1" x14ac:dyDescent="0.25">
      <c r="A391" s="15">
        <v>499</v>
      </c>
      <c r="B391" s="3" t="s">
        <v>754</v>
      </c>
      <c r="C391" s="3" t="s">
        <v>755</v>
      </c>
      <c r="D391" s="15" t="s">
        <v>178</v>
      </c>
    </row>
    <row r="392" spans="1:4" s="2" customFormat="1" ht="15" customHeight="1" x14ac:dyDescent="0.25">
      <c r="A392" s="15">
        <v>500</v>
      </c>
      <c r="B392" s="3" t="s">
        <v>756</v>
      </c>
      <c r="C392" s="3" t="s">
        <v>757</v>
      </c>
      <c r="D392" s="15" t="s">
        <v>1358</v>
      </c>
    </row>
    <row r="393" spans="1:4" s="2" customFormat="1" ht="15" customHeight="1" x14ac:dyDescent="0.25">
      <c r="A393" s="15">
        <v>501</v>
      </c>
      <c r="B393" s="3" t="s">
        <v>758</v>
      </c>
      <c r="C393" s="3" t="s">
        <v>759</v>
      </c>
      <c r="D393" s="15" t="s">
        <v>178</v>
      </c>
    </row>
    <row r="394" spans="1:4" s="2" customFormat="1" ht="30" customHeight="1" x14ac:dyDescent="0.25">
      <c r="A394" s="15">
        <v>502</v>
      </c>
      <c r="B394" s="3" t="s">
        <v>760</v>
      </c>
      <c r="C394" s="3" t="s">
        <v>1188</v>
      </c>
      <c r="D394" s="15" t="s">
        <v>178</v>
      </c>
    </row>
    <row r="395" spans="1:4" s="2" customFormat="1" ht="15" customHeight="1" x14ac:dyDescent="0.25">
      <c r="A395" s="15">
        <v>503</v>
      </c>
      <c r="B395" s="3" t="s">
        <v>761</v>
      </c>
      <c r="C395" s="3" t="s">
        <v>762</v>
      </c>
      <c r="D395" s="15" t="s">
        <v>1358</v>
      </c>
    </row>
    <row r="396" spans="1:4" s="2" customFormat="1" ht="15" customHeight="1" x14ac:dyDescent="0.25">
      <c r="A396" s="15">
        <v>506</v>
      </c>
      <c r="B396" s="3" t="s">
        <v>763</v>
      </c>
      <c r="C396" s="3" t="s">
        <v>764</v>
      </c>
      <c r="D396" s="15" t="s">
        <v>1358</v>
      </c>
    </row>
    <row r="397" spans="1:4" s="2" customFormat="1" ht="15" customHeight="1" x14ac:dyDescent="0.25">
      <c r="A397" s="15">
        <v>507</v>
      </c>
      <c r="B397" s="3" t="s">
        <v>765</v>
      </c>
      <c r="C397" s="3" t="s">
        <v>766</v>
      </c>
      <c r="D397" s="15"/>
    </row>
    <row r="398" spans="1:4" s="2" customFormat="1" ht="15" customHeight="1" x14ac:dyDescent="0.25">
      <c r="A398" s="15">
        <v>504</v>
      </c>
      <c r="B398" s="105" t="s">
        <v>1282</v>
      </c>
      <c r="C398" s="3" t="s">
        <v>1169</v>
      </c>
      <c r="D398" s="15" t="s">
        <v>1358</v>
      </c>
    </row>
    <row r="399" spans="1:4" s="2" customFormat="1" ht="15" customHeight="1" x14ac:dyDescent="0.25">
      <c r="A399" s="15">
        <v>508</v>
      </c>
      <c r="B399" s="3" t="s">
        <v>767</v>
      </c>
      <c r="C399" s="3" t="s">
        <v>768</v>
      </c>
      <c r="D399" s="15" t="s">
        <v>1358</v>
      </c>
    </row>
    <row r="400" spans="1:4" s="2" customFormat="1" ht="15" customHeight="1" x14ac:dyDescent="0.25">
      <c r="A400" s="15">
        <v>509</v>
      </c>
      <c r="B400" s="3" t="s">
        <v>769</v>
      </c>
      <c r="C400" s="3" t="s">
        <v>770</v>
      </c>
      <c r="D400" s="15" t="s">
        <v>1358</v>
      </c>
    </row>
    <row r="401" spans="1:4" s="2" customFormat="1" x14ac:dyDescent="0.25">
      <c r="A401" s="15">
        <v>510</v>
      </c>
      <c r="B401" s="3" t="s">
        <v>771</v>
      </c>
      <c r="C401" s="3" t="s">
        <v>772</v>
      </c>
      <c r="D401" s="15" t="s">
        <v>1358</v>
      </c>
    </row>
    <row r="402" spans="1:4" s="2" customFormat="1" ht="15" customHeight="1" x14ac:dyDescent="0.25">
      <c r="A402" s="15">
        <v>511</v>
      </c>
      <c r="B402" s="3" t="s">
        <v>773</v>
      </c>
      <c r="C402" s="3" t="s">
        <v>774</v>
      </c>
      <c r="D402" s="15" t="s">
        <v>1358</v>
      </c>
    </row>
    <row r="403" spans="1:4" s="2" customFormat="1" ht="15" customHeight="1" x14ac:dyDescent="0.25">
      <c r="A403" s="15">
        <v>636</v>
      </c>
      <c r="B403" s="3" t="s">
        <v>775</v>
      </c>
      <c r="C403" s="3" t="s">
        <v>776</v>
      </c>
      <c r="D403" s="15" t="s">
        <v>1358</v>
      </c>
    </row>
    <row r="404" spans="1:4" s="2" customFormat="1" ht="15" customHeight="1" x14ac:dyDescent="0.25">
      <c r="A404" s="15">
        <v>518</v>
      </c>
      <c r="B404" s="3" t="s">
        <v>178</v>
      </c>
      <c r="C404" s="3" t="s">
        <v>1170</v>
      </c>
      <c r="D404" s="15" t="s">
        <v>1358</v>
      </c>
    </row>
    <row r="405" spans="1:4" s="2" customFormat="1" ht="15" customHeight="1" x14ac:dyDescent="0.25">
      <c r="A405" s="15">
        <v>525</v>
      </c>
      <c r="B405" s="3" t="s">
        <v>777</v>
      </c>
      <c r="C405" s="3" t="s">
        <v>778</v>
      </c>
      <c r="D405" s="15" t="s">
        <v>1358</v>
      </c>
    </row>
    <row r="406" spans="1:4" s="2" customFormat="1" ht="15" customHeight="1" x14ac:dyDescent="0.25">
      <c r="A406" s="15">
        <v>447</v>
      </c>
      <c r="B406" s="3" t="s">
        <v>178</v>
      </c>
      <c r="C406" s="3" t="s">
        <v>779</v>
      </c>
      <c r="D406" s="15" t="s">
        <v>178</v>
      </c>
    </row>
    <row r="407" spans="1:4" s="2" customFormat="1" x14ac:dyDescent="0.25">
      <c r="A407" s="15">
        <v>448</v>
      </c>
      <c r="B407" s="3" t="s">
        <v>780</v>
      </c>
      <c r="C407" s="3" t="s">
        <v>781</v>
      </c>
      <c r="D407" s="15" t="s">
        <v>178</v>
      </c>
    </row>
    <row r="408" spans="1:4" s="2" customFormat="1" ht="15" customHeight="1" x14ac:dyDescent="0.25">
      <c r="A408" s="15">
        <v>449</v>
      </c>
      <c r="B408" s="3" t="s">
        <v>782</v>
      </c>
      <c r="C408" s="3" t="s">
        <v>783</v>
      </c>
      <c r="D408" s="15" t="s">
        <v>178</v>
      </c>
    </row>
    <row r="409" spans="1:4" s="2" customFormat="1" x14ac:dyDescent="0.25">
      <c r="A409" s="15">
        <v>450</v>
      </c>
      <c r="B409" s="3" t="s">
        <v>784</v>
      </c>
      <c r="C409" s="3" t="s">
        <v>1189</v>
      </c>
      <c r="D409" s="15" t="s">
        <v>178</v>
      </c>
    </row>
    <row r="410" spans="1:4" s="2" customFormat="1" ht="30" customHeight="1" x14ac:dyDescent="0.25">
      <c r="A410" s="15">
        <v>451</v>
      </c>
      <c r="B410" s="3" t="s">
        <v>785</v>
      </c>
      <c r="C410" s="3" t="s">
        <v>1190</v>
      </c>
      <c r="D410" s="15" t="s">
        <v>178</v>
      </c>
    </row>
    <row r="411" spans="1:4" s="2" customFormat="1" ht="30" customHeight="1" x14ac:dyDescent="0.25">
      <c r="A411" s="15">
        <v>452</v>
      </c>
      <c r="B411" s="3" t="s">
        <v>786</v>
      </c>
      <c r="C411" s="3" t="s">
        <v>787</v>
      </c>
      <c r="D411" s="15" t="s">
        <v>178</v>
      </c>
    </row>
    <row r="412" spans="1:4" s="2" customFormat="1" ht="30" customHeight="1" x14ac:dyDescent="0.25">
      <c r="A412" s="15">
        <v>453</v>
      </c>
      <c r="B412" s="3" t="s">
        <v>788</v>
      </c>
      <c r="C412" s="3" t="s">
        <v>1191</v>
      </c>
      <c r="D412" s="15" t="s">
        <v>178</v>
      </c>
    </row>
    <row r="413" spans="1:4" s="2" customFormat="1" ht="30" customHeight="1" x14ac:dyDescent="0.25">
      <c r="A413" s="15">
        <v>454</v>
      </c>
      <c r="B413" s="3" t="s">
        <v>789</v>
      </c>
      <c r="C413" s="3" t="s">
        <v>1192</v>
      </c>
      <c r="D413" s="15" t="s">
        <v>178</v>
      </c>
    </row>
    <row r="414" spans="1:4" s="2" customFormat="1" ht="30" customHeight="1" x14ac:dyDescent="0.25">
      <c r="A414" s="15">
        <v>455</v>
      </c>
      <c r="B414" s="3" t="s">
        <v>790</v>
      </c>
      <c r="C414" s="3" t="s">
        <v>1193</v>
      </c>
      <c r="D414" s="15" t="s">
        <v>178</v>
      </c>
    </row>
    <row r="415" spans="1:4" s="2" customFormat="1" ht="30" customHeight="1" x14ac:dyDescent="0.25">
      <c r="A415" s="15">
        <v>456</v>
      </c>
      <c r="B415" s="3" t="s">
        <v>791</v>
      </c>
      <c r="C415" s="3" t="s">
        <v>792</v>
      </c>
      <c r="D415" s="15" t="s">
        <v>1358</v>
      </c>
    </row>
    <row r="416" spans="1:4" s="2" customFormat="1" ht="30" customHeight="1" x14ac:dyDescent="0.25">
      <c r="A416" s="15">
        <v>645</v>
      </c>
      <c r="B416" s="3" t="s">
        <v>178</v>
      </c>
      <c r="C416" s="3" t="s">
        <v>1171</v>
      </c>
      <c r="D416" s="15" t="s">
        <v>1358</v>
      </c>
    </row>
    <row r="417" spans="1:4" s="2" customFormat="1" ht="30" customHeight="1" x14ac:dyDescent="0.25">
      <c r="A417" s="15">
        <v>457</v>
      </c>
      <c r="B417" s="3" t="s">
        <v>793</v>
      </c>
      <c r="C417" s="3" t="s">
        <v>794</v>
      </c>
      <c r="D417" s="15" t="s">
        <v>1358</v>
      </c>
    </row>
    <row r="418" spans="1:4" s="2" customFormat="1" ht="15" customHeight="1" x14ac:dyDescent="0.25">
      <c r="A418" s="15">
        <v>458</v>
      </c>
      <c r="B418" s="3" t="s">
        <v>795</v>
      </c>
      <c r="C418" s="3" t="s">
        <v>796</v>
      </c>
      <c r="D418" s="15" t="s">
        <v>1358</v>
      </c>
    </row>
    <row r="419" spans="1:4" s="2" customFormat="1" x14ac:dyDescent="0.25">
      <c r="A419" s="15">
        <v>459</v>
      </c>
      <c r="B419" s="3" t="s">
        <v>797</v>
      </c>
      <c r="C419" s="3" t="s">
        <v>1194</v>
      </c>
      <c r="D419" s="15" t="s">
        <v>1358</v>
      </c>
    </row>
    <row r="420" spans="1:4" s="2" customFormat="1" ht="15" customHeight="1" x14ac:dyDescent="0.25">
      <c r="A420" s="15">
        <v>460</v>
      </c>
      <c r="B420" s="3" t="s">
        <v>798</v>
      </c>
      <c r="C420" s="3" t="s">
        <v>799</v>
      </c>
      <c r="D420" s="15" t="s">
        <v>1358</v>
      </c>
    </row>
    <row r="421" spans="1:4" s="2" customFormat="1" ht="15" customHeight="1" x14ac:dyDescent="0.25">
      <c r="A421" s="15">
        <v>461</v>
      </c>
      <c r="B421" s="3" t="s">
        <v>800</v>
      </c>
      <c r="C421" s="3" t="s">
        <v>1195</v>
      </c>
      <c r="D421" s="15" t="s">
        <v>1358</v>
      </c>
    </row>
    <row r="422" spans="1:4" s="2" customFormat="1" ht="15" customHeight="1" x14ac:dyDescent="0.25">
      <c r="A422" s="15">
        <v>462</v>
      </c>
      <c r="B422" s="3" t="s">
        <v>801</v>
      </c>
      <c r="C422" s="3" t="s">
        <v>802</v>
      </c>
      <c r="D422" s="15" t="s">
        <v>1358</v>
      </c>
    </row>
    <row r="423" spans="1:4" s="2" customFormat="1" ht="30" customHeight="1" x14ac:dyDescent="0.25">
      <c r="A423" s="15">
        <v>463</v>
      </c>
      <c r="B423" s="3" t="s">
        <v>803</v>
      </c>
      <c r="C423" s="3" t="s">
        <v>804</v>
      </c>
      <c r="D423" s="15" t="s">
        <v>1358</v>
      </c>
    </row>
    <row r="424" spans="1:4" s="2" customFormat="1" ht="30" customHeight="1" x14ac:dyDescent="0.25">
      <c r="A424" s="15">
        <v>464</v>
      </c>
      <c r="B424" s="3" t="s">
        <v>805</v>
      </c>
      <c r="C424" s="3" t="s">
        <v>806</v>
      </c>
      <c r="D424" s="15" t="s">
        <v>1358</v>
      </c>
    </row>
    <row r="425" spans="1:4" s="2" customFormat="1" ht="30" customHeight="1" x14ac:dyDescent="0.25">
      <c r="A425" s="15">
        <v>465</v>
      </c>
      <c r="B425" s="3" t="s">
        <v>807</v>
      </c>
      <c r="C425" s="3" t="s">
        <v>1196</v>
      </c>
      <c r="D425" s="15" t="s">
        <v>1358</v>
      </c>
    </row>
    <row r="426" spans="1:4" s="2" customFormat="1" ht="30" customHeight="1" x14ac:dyDescent="0.25">
      <c r="A426" s="15">
        <v>466</v>
      </c>
      <c r="B426" s="3" t="s">
        <v>808</v>
      </c>
      <c r="C426" s="3" t="s">
        <v>809</v>
      </c>
      <c r="D426" s="15" t="s">
        <v>1358</v>
      </c>
    </row>
    <row r="427" spans="1:4" s="2" customFormat="1" ht="30" customHeight="1" x14ac:dyDescent="0.25">
      <c r="A427" s="15">
        <v>467</v>
      </c>
      <c r="B427" s="3" t="s">
        <v>810</v>
      </c>
      <c r="C427" s="3" t="s">
        <v>811</v>
      </c>
      <c r="D427" s="15" t="s">
        <v>1358</v>
      </c>
    </row>
    <row r="428" spans="1:4" s="2" customFormat="1" ht="30" customHeight="1" x14ac:dyDescent="0.25">
      <c r="A428" s="15">
        <v>468</v>
      </c>
      <c r="B428" s="3" t="s">
        <v>812</v>
      </c>
      <c r="C428" s="3" t="s">
        <v>813</v>
      </c>
      <c r="D428" s="15" t="s">
        <v>1358</v>
      </c>
    </row>
    <row r="429" spans="1:4" s="2" customFormat="1" ht="30" customHeight="1" x14ac:dyDescent="0.25">
      <c r="A429" s="15">
        <v>469</v>
      </c>
      <c r="B429" s="3" t="s">
        <v>814</v>
      </c>
      <c r="C429" s="3" t="s">
        <v>815</v>
      </c>
      <c r="D429" s="15" t="s">
        <v>1358</v>
      </c>
    </row>
    <row r="430" spans="1:4" s="2" customFormat="1" ht="30" customHeight="1" x14ac:dyDescent="0.25">
      <c r="A430" s="15">
        <v>470</v>
      </c>
      <c r="B430" s="3" t="s">
        <v>816</v>
      </c>
      <c r="C430" s="3" t="s">
        <v>817</v>
      </c>
      <c r="D430" s="15" t="s">
        <v>1358</v>
      </c>
    </row>
    <row r="431" spans="1:4" s="2" customFormat="1" ht="30" customHeight="1" x14ac:dyDescent="0.25">
      <c r="A431" s="15">
        <v>471</v>
      </c>
      <c r="B431" s="3" t="s">
        <v>818</v>
      </c>
      <c r="C431" s="3" t="s">
        <v>819</v>
      </c>
      <c r="D431" s="15" t="s">
        <v>1358</v>
      </c>
    </row>
    <row r="432" spans="1:4" s="2" customFormat="1" ht="30" customHeight="1" x14ac:dyDescent="0.25">
      <c r="A432" s="15">
        <v>472</v>
      </c>
      <c r="B432" s="3" t="s">
        <v>820</v>
      </c>
      <c r="C432" s="3" t="s">
        <v>1197</v>
      </c>
      <c r="D432" s="15" t="s">
        <v>1358</v>
      </c>
    </row>
    <row r="433" spans="1:4" s="2" customFormat="1" ht="30" customHeight="1" x14ac:dyDescent="0.25">
      <c r="A433" s="15">
        <v>473</v>
      </c>
      <c r="B433" s="3" t="s">
        <v>821</v>
      </c>
      <c r="C433" s="3" t="s">
        <v>1198</v>
      </c>
      <c r="D433" s="15" t="s">
        <v>1358</v>
      </c>
    </row>
    <row r="434" spans="1:4" s="2" customFormat="1" ht="30" customHeight="1" x14ac:dyDescent="0.25">
      <c r="A434" s="15">
        <v>474</v>
      </c>
      <c r="B434" s="3" t="s">
        <v>822</v>
      </c>
      <c r="C434" s="3" t="s">
        <v>823</v>
      </c>
      <c r="D434" s="15" t="s">
        <v>1358</v>
      </c>
    </row>
    <row r="435" spans="1:4" s="2" customFormat="1" ht="30" customHeight="1" x14ac:dyDescent="0.25">
      <c r="A435" s="15">
        <v>475</v>
      </c>
      <c r="B435" s="3" t="s">
        <v>824</v>
      </c>
      <c r="C435" s="3" t="s">
        <v>825</v>
      </c>
      <c r="D435" s="15" t="s">
        <v>1358</v>
      </c>
    </row>
    <row r="436" spans="1:4" s="2" customFormat="1" ht="30" customHeight="1" x14ac:dyDescent="0.25">
      <c r="A436" s="15">
        <v>476</v>
      </c>
      <c r="B436" s="3" t="s">
        <v>826</v>
      </c>
      <c r="C436" s="3" t="s">
        <v>827</v>
      </c>
      <c r="D436" s="15" t="s">
        <v>1358</v>
      </c>
    </row>
    <row r="437" spans="1:4" s="2" customFormat="1" ht="30" customHeight="1" x14ac:dyDescent="0.25">
      <c r="A437" s="15">
        <v>477</v>
      </c>
      <c r="B437" s="3" t="s">
        <v>828</v>
      </c>
      <c r="C437" s="3" t="s">
        <v>829</v>
      </c>
      <c r="D437" s="15" t="s">
        <v>1358</v>
      </c>
    </row>
    <row r="438" spans="1:4" s="2" customFormat="1" ht="30" customHeight="1" x14ac:dyDescent="0.25">
      <c r="A438" s="15">
        <v>478</v>
      </c>
      <c r="B438" s="3" t="s">
        <v>830</v>
      </c>
      <c r="C438" s="3" t="s">
        <v>831</v>
      </c>
      <c r="D438" s="15" t="s">
        <v>1358</v>
      </c>
    </row>
    <row r="439" spans="1:4" s="2" customFormat="1" ht="30" customHeight="1" x14ac:dyDescent="0.25">
      <c r="A439" s="15">
        <v>479</v>
      </c>
      <c r="B439" s="3" t="s">
        <v>832</v>
      </c>
      <c r="C439" s="3" t="s">
        <v>1199</v>
      </c>
      <c r="D439" s="15" t="s">
        <v>1358</v>
      </c>
    </row>
    <row r="440" spans="1:4" s="2" customFormat="1" ht="30" customHeight="1" x14ac:dyDescent="0.25">
      <c r="A440" s="15">
        <v>480</v>
      </c>
      <c r="B440" s="3" t="s">
        <v>833</v>
      </c>
      <c r="C440" s="3" t="s">
        <v>834</v>
      </c>
      <c r="D440" s="15" t="s">
        <v>1358</v>
      </c>
    </row>
    <row r="441" spans="1:4" s="2" customFormat="1" ht="30" customHeight="1" x14ac:dyDescent="0.25">
      <c r="A441" s="15">
        <v>481</v>
      </c>
      <c r="B441" s="3" t="s">
        <v>835</v>
      </c>
      <c r="C441" s="3" t="s">
        <v>836</v>
      </c>
      <c r="D441" s="15" t="s">
        <v>1358</v>
      </c>
    </row>
    <row r="442" spans="1:4" s="2" customFormat="1" ht="30" customHeight="1" x14ac:dyDescent="0.25">
      <c r="A442" s="15">
        <v>482</v>
      </c>
      <c r="B442" s="3" t="s">
        <v>837</v>
      </c>
      <c r="C442" s="3" t="s">
        <v>838</v>
      </c>
      <c r="D442" s="15" t="s">
        <v>1358</v>
      </c>
    </row>
    <row r="443" spans="1:4" s="2" customFormat="1" ht="30" customHeight="1" x14ac:dyDescent="0.25">
      <c r="A443" s="15">
        <v>483</v>
      </c>
      <c r="B443" s="3" t="s">
        <v>839</v>
      </c>
      <c r="C443" s="3" t="s">
        <v>840</v>
      </c>
      <c r="D443" s="15" t="s">
        <v>1358</v>
      </c>
    </row>
    <row r="444" spans="1:4" s="2" customFormat="1" ht="30" customHeight="1" x14ac:dyDescent="0.25">
      <c r="A444" s="15">
        <v>484</v>
      </c>
      <c r="B444" s="3" t="s">
        <v>841</v>
      </c>
      <c r="C444" s="3" t="s">
        <v>842</v>
      </c>
      <c r="D444" s="15" t="s">
        <v>1358</v>
      </c>
    </row>
    <row r="445" spans="1:4" s="2" customFormat="1" ht="30" customHeight="1" x14ac:dyDescent="0.25">
      <c r="A445" s="15">
        <v>646</v>
      </c>
      <c r="B445" s="3" t="s">
        <v>178</v>
      </c>
      <c r="C445" s="3" t="s">
        <v>1172</v>
      </c>
      <c r="D445" s="187" t="s">
        <v>1358</v>
      </c>
    </row>
    <row r="446" spans="1:4" s="2" customFormat="1" ht="30" customHeight="1" x14ac:dyDescent="0.25">
      <c r="A446" s="15">
        <v>527</v>
      </c>
      <c r="B446" s="3" t="s">
        <v>843</v>
      </c>
      <c r="C446" s="3" t="s">
        <v>844</v>
      </c>
      <c r="D446" s="15" t="s">
        <v>1358</v>
      </c>
    </row>
    <row r="447" spans="1:4" s="2" customFormat="1" ht="30" customHeight="1" x14ac:dyDescent="0.25">
      <c r="A447" s="15">
        <v>528</v>
      </c>
      <c r="B447" s="3" t="s">
        <v>845</v>
      </c>
      <c r="C447" s="3" t="s">
        <v>846</v>
      </c>
      <c r="D447" s="15"/>
    </row>
    <row r="448" spans="1:4" s="2" customFormat="1" x14ac:dyDescent="0.25">
      <c r="A448" s="15">
        <v>529</v>
      </c>
      <c r="B448" s="3" t="s">
        <v>847</v>
      </c>
      <c r="C448" s="3" t="s">
        <v>848</v>
      </c>
      <c r="D448" s="15"/>
    </row>
    <row r="449" spans="1:4" s="2" customFormat="1" ht="30" customHeight="1" x14ac:dyDescent="0.25">
      <c r="A449" s="15">
        <v>530</v>
      </c>
      <c r="B449" s="3" t="s">
        <v>849</v>
      </c>
      <c r="C449" s="3" t="s">
        <v>850</v>
      </c>
      <c r="D449" s="15"/>
    </row>
    <row r="450" spans="1:4" s="2" customFormat="1" ht="30" customHeight="1" x14ac:dyDescent="0.25">
      <c r="A450" s="15">
        <v>531</v>
      </c>
      <c r="B450" s="3" t="s">
        <v>851</v>
      </c>
      <c r="C450" s="3" t="s">
        <v>852</v>
      </c>
      <c r="D450" s="15"/>
    </row>
    <row r="451" spans="1:4" s="2" customFormat="1" ht="30" customHeight="1" x14ac:dyDescent="0.25">
      <c r="A451" s="15">
        <v>532</v>
      </c>
      <c r="B451" s="3" t="s">
        <v>853</v>
      </c>
      <c r="C451" s="3" t="s">
        <v>854</v>
      </c>
      <c r="D451" s="15"/>
    </row>
    <row r="452" spans="1:4" s="2" customFormat="1" ht="30" customHeight="1" x14ac:dyDescent="0.25">
      <c r="A452" s="15">
        <v>533</v>
      </c>
      <c r="B452" s="3" t="s">
        <v>855</v>
      </c>
      <c r="C452" s="3" t="s">
        <v>856</v>
      </c>
      <c r="D452" s="15"/>
    </row>
    <row r="453" spans="1:4" s="2" customFormat="1" ht="30" customHeight="1" x14ac:dyDescent="0.25">
      <c r="A453" s="15">
        <v>539</v>
      </c>
      <c r="B453" s="3" t="s">
        <v>857</v>
      </c>
      <c r="C453" s="3" t="s">
        <v>858</v>
      </c>
      <c r="D453" s="15" t="s">
        <v>1358</v>
      </c>
    </row>
    <row r="454" spans="1:4" s="2" customFormat="1" ht="30" customHeight="1" x14ac:dyDescent="0.25">
      <c r="A454" s="15">
        <v>540</v>
      </c>
      <c r="B454" s="3" t="s">
        <v>859</v>
      </c>
      <c r="C454" s="3" t="s">
        <v>860</v>
      </c>
      <c r="D454" s="15" t="s">
        <v>1358</v>
      </c>
    </row>
    <row r="455" spans="1:4" s="2" customFormat="1" ht="30" customHeight="1" x14ac:dyDescent="0.25">
      <c r="A455" s="15">
        <v>541</v>
      </c>
      <c r="B455" s="3" t="s">
        <v>861</v>
      </c>
      <c r="C455" s="3" t="s">
        <v>862</v>
      </c>
      <c r="D455" s="15" t="s">
        <v>1358</v>
      </c>
    </row>
    <row r="456" spans="1:4" s="2" customFormat="1" ht="30" customHeight="1" x14ac:dyDescent="0.25">
      <c r="A456" s="15">
        <v>542</v>
      </c>
      <c r="B456" s="3" t="s">
        <v>863</v>
      </c>
      <c r="C456" s="3" t="s">
        <v>864</v>
      </c>
      <c r="D456" s="15" t="s">
        <v>1358</v>
      </c>
    </row>
    <row r="457" spans="1:4" s="2" customFormat="1" ht="45" customHeight="1" x14ac:dyDescent="0.25">
      <c r="A457" s="15">
        <v>543</v>
      </c>
      <c r="B457" s="3" t="s">
        <v>865</v>
      </c>
      <c r="C457" s="3" t="s">
        <v>866</v>
      </c>
      <c r="D457" s="15" t="s">
        <v>1358</v>
      </c>
    </row>
    <row r="458" spans="1:4" s="2" customFormat="1" ht="45" customHeight="1" x14ac:dyDescent="0.25">
      <c r="A458" s="15">
        <v>544</v>
      </c>
      <c r="B458" s="3" t="s">
        <v>867</v>
      </c>
      <c r="C458" s="3" t="s">
        <v>868</v>
      </c>
      <c r="D458" s="15" t="s">
        <v>1358</v>
      </c>
    </row>
    <row r="459" spans="1:4" s="2" customFormat="1" ht="30" customHeight="1" x14ac:dyDescent="0.25">
      <c r="A459" s="15">
        <v>545</v>
      </c>
      <c r="B459" s="3" t="s">
        <v>869</v>
      </c>
      <c r="C459" s="3" t="s">
        <v>1200</v>
      </c>
      <c r="D459" s="15" t="s">
        <v>1358</v>
      </c>
    </row>
    <row r="460" spans="1:4" s="2" customFormat="1" ht="30" customHeight="1" x14ac:dyDescent="0.25">
      <c r="A460" s="15">
        <v>546</v>
      </c>
      <c r="B460" s="3" t="s">
        <v>870</v>
      </c>
      <c r="C460" s="3" t="s">
        <v>871</v>
      </c>
      <c r="D460" s="15" t="s">
        <v>1358</v>
      </c>
    </row>
    <row r="461" spans="1:4" s="2" customFormat="1" ht="30" customHeight="1" x14ac:dyDescent="0.25">
      <c r="A461" s="15">
        <v>547</v>
      </c>
      <c r="B461" s="3" t="s">
        <v>872</v>
      </c>
      <c r="C461" s="3" t="s">
        <v>873</v>
      </c>
      <c r="D461" s="15" t="s">
        <v>1358</v>
      </c>
    </row>
    <row r="462" spans="1:4" s="2" customFormat="1" ht="30" customHeight="1" x14ac:dyDescent="0.25">
      <c r="A462" s="15">
        <v>548</v>
      </c>
      <c r="B462" s="3" t="s">
        <v>874</v>
      </c>
      <c r="C462" s="3" t="s">
        <v>875</v>
      </c>
      <c r="D462" s="15" t="s">
        <v>1358</v>
      </c>
    </row>
    <row r="463" spans="1:4" s="2" customFormat="1" ht="45" customHeight="1" x14ac:dyDescent="0.25">
      <c r="A463" s="15">
        <v>401</v>
      </c>
      <c r="B463" s="3" t="s">
        <v>178</v>
      </c>
      <c r="C463" s="3" t="s">
        <v>1173</v>
      </c>
      <c r="D463" s="15" t="s">
        <v>1358</v>
      </c>
    </row>
    <row r="464" spans="1:4" s="2" customFormat="1" ht="45" customHeight="1" x14ac:dyDescent="0.25">
      <c r="A464" s="15">
        <v>402</v>
      </c>
      <c r="B464" s="3" t="s">
        <v>876</v>
      </c>
      <c r="C464" s="3" t="s">
        <v>877</v>
      </c>
      <c r="D464" s="15" t="s">
        <v>1358</v>
      </c>
    </row>
    <row r="465" spans="1:4" s="2" customFormat="1" ht="15" customHeight="1" x14ac:dyDescent="0.25">
      <c r="A465" s="15">
        <v>403</v>
      </c>
      <c r="B465" s="3" t="s">
        <v>878</v>
      </c>
      <c r="C465" s="3" t="s">
        <v>879</v>
      </c>
      <c r="D465" s="15" t="s">
        <v>1358</v>
      </c>
    </row>
    <row r="466" spans="1:4" s="2" customFormat="1" x14ac:dyDescent="0.25">
      <c r="A466" s="15">
        <v>404</v>
      </c>
      <c r="B466" s="3" t="s">
        <v>880</v>
      </c>
      <c r="C466" s="3" t="s">
        <v>881</v>
      </c>
      <c r="D466" s="15" t="s">
        <v>1358</v>
      </c>
    </row>
    <row r="467" spans="1:4" s="2" customFormat="1" ht="15" customHeight="1" x14ac:dyDescent="0.25">
      <c r="A467" s="15">
        <v>635</v>
      </c>
      <c r="B467" s="3" t="s">
        <v>882</v>
      </c>
      <c r="C467" s="3" t="s">
        <v>883</v>
      </c>
      <c r="D467" s="15" t="s">
        <v>1358</v>
      </c>
    </row>
    <row r="468" spans="1:4" s="2" customFormat="1" ht="15" customHeight="1" x14ac:dyDescent="0.25">
      <c r="A468" s="15">
        <v>405</v>
      </c>
      <c r="B468" s="3" t="s">
        <v>884</v>
      </c>
      <c r="C468" s="3" t="s">
        <v>885</v>
      </c>
      <c r="D468" s="15" t="s">
        <v>1358</v>
      </c>
    </row>
    <row r="469" spans="1:4" s="2" customFormat="1" ht="15" customHeight="1" x14ac:dyDescent="0.25">
      <c r="A469" s="15">
        <v>406</v>
      </c>
      <c r="B469" s="3" t="s">
        <v>886</v>
      </c>
      <c r="C469" s="3" t="s">
        <v>887</v>
      </c>
      <c r="D469" s="15" t="s">
        <v>1358</v>
      </c>
    </row>
    <row r="470" spans="1:4" s="2" customFormat="1" ht="15" customHeight="1" x14ac:dyDescent="0.25">
      <c r="A470" s="15">
        <v>407</v>
      </c>
      <c r="B470" s="3" t="s">
        <v>888</v>
      </c>
      <c r="C470" s="3" t="s">
        <v>889</v>
      </c>
      <c r="D470" s="15" t="s">
        <v>1358</v>
      </c>
    </row>
    <row r="471" spans="1:4" s="2" customFormat="1" ht="15" customHeight="1" x14ac:dyDescent="0.25">
      <c r="A471" s="15">
        <v>408</v>
      </c>
      <c r="B471" s="3" t="s">
        <v>890</v>
      </c>
      <c r="C471" s="3" t="s">
        <v>891</v>
      </c>
      <c r="D471" s="15" t="s">
        <v>1358</v>
      </c>
    </row>
    <row r="472" spans="1:4" s="2" customFormat="1" ht="15" customHeight="1" x14ac:dyDescent="0.25">
      <c r="A472" s="15">
        <v>409</v>
      </c>
      <c r="B472" s="3" t="s">
        <v>892</v>
      </c>
      <c r="C472" s="3" t="s">
        <v>893</v>
      </c>
      <c r="D472" s="15" t="s">
        <v>1358</v>
      </c>
    </row>
    <row r="473" spans="1:4" s="2" customFormat="1" ht="15" customHeight="1" x14ac:dyDescent="0.25">
      <c r="A473" s="15">
        <v>410</v>
      </c>
      <c r="B473" s="3" t="s">
        <v>894</v>
      </c>
      <c r="C473" s="3" t="s">
        <v>895</v>
      </c>
      <c r="D473" s="15" t="s">
        <v>1358</v>
      </c>
    </row>
    <row r="474" spans="1:4" s="2" customFormat="1" ht="15" customHeight="1" x14ac:dyDescent="0.25">
      <c r="A474" s="15">
        <v>411</v>
      </c>
      <c r="B474" s="3" t="s">
        <v>896</v>
      </c>
      <c r="C474" s="3" t="s">
        <v>897</v>
      </c>
      <c r="D474" s="15" t="s">
        <v>1358</v>
      </c>
    </row>
    <row r="475" spans="1:4" s="2" customFormat="1" ht="15" customHeight="1" x14ac:dyDescent="0.25">
      <c r="A475" s="15">
        <v>412</v>
      </c>
      <c r="B475" s="3" t="s">
        <v>898</v>
      </c>
      <c r="C475" s="3" t="s">
        <v>899</v>
      </c>
      <c r="D475" s="15" t="s">
        <v>1358</v>
      </c>
    </row>
    <row r="476" spans="1:4" s="2" customFormat="1" ht="15" customHeight="1" x14ac:dyDescent="0.25">
      <c r="A476" s="15">
        <v>413</v>
      </c>
      <c r="B476" s="3" t="s">
        <v>900</v>
      </c>
      <c r="C476" s="3" t="s">
        <v>901</v>
      </c>
      <c r="D476" s="15" t="s">
        <v>1358</v>
      </c>
    </row>
    <row r="477" spans="1:4" s="2" customFormat="1" ht="15" customHeight="1" x14ac:dyDescent="0.25">
      <c r="A477" s="15">
        <v>414</v>
      </c>
      <c r="B477" s="3" t="s">
        <v>902</v>
      </c>
      <c r="C477" s="3" t="s">
        <v>903</v>
      </c>
      <c r="D477" s="15" t="s">
        <v>1358</v>
      </c>
    </row>
    <row r="478" spans="1:4" s="2" customFormat="1" ht="15" customHeight="1" x14ac:dyDescent="0.25">
      <c r="A478" s="15">
        <v>415</v>
      </c>
      <c r="B478" s="3" t="s">
        <v>904</v>
      </c>
      <c r="C478" s="3" t="s">
        <v>905</v>
      </c>
      <c r="D478" s="15" t="s">
        <v>1358</v>
      </c>
    </row>
    <row r="479" spans="1:4" s="2" customFormat="1" ht="15" customHeight="1" x14ac:dyDescent="0.25">
      <c r="A479" s="15">
        <v>416</v>
      </c>
      <c r="B479" s="3" t="s">
        <v>906</v>
      </c>
      <c r="C479" s="3" t="s">
        <v>907</v>
      </c>
      <c r="D479" s="15" t="s">
        <v>1358</v>
      </c>
    </row>
    <row r="480" spans="1:4" s="2" customFormat="1" ht="15" customHeight="1" x14ac:dyDescent="0.25">
      <c r="A480" s="15">
        <v>417</v>
      </c>
      <c r="B480" s="3" t="s">
        <v>908</v>
      </c>
      <c r="C480" s="3" t="s">
        <v>909</v>
      </c>
      <c r="D480" s="15" t="s">
        <v>1358</v>
      </c>
    </row>
    <row r="481" spans="1:4" s="2" customFormat="1" ht="15" customHeight="1" x14ac:dyDescent="0.25">
      <c r="A481" s="15">
        <v>418</v>
      </c>
      <c r="B481" s="3" t="s">
        <v>910</v>
      </c>
      <c r="C481" s="3" t="s">
        <v>911</v>
      </c>
      <c r="D481" s="15" t="s">
        <v>1358</v>
      </c>
    </row>
    <row r="482" spans="1:4" s="2" customFormat="1" ht="15" customHeight="1" x14ac:dyDescent="0.25">
      <c r="A482" s="15">
        <v>419</v>
      </c>
      <c r="B482" s="3" t="s">
        <v>912</v>
      </c>
      <c r="C482" s="3" t="s">
        <v>913</v>
      </c>
      <c r="D482" s="15" t="s">
        <v>1358</v>
      </c>
    </row>
    <row r="483" spans="1:4" s="2" customFormat="1" ht="15" customHeight="1" x14ac:dyDescent="0.25">
      <c r="A483" s="15">
        <v>187</v>
      </c>
      <c r="B483" s="3" t="s">
        <v>914</v>
      </c>
      <c r="C483" s="3" t="s">
        <v>915</v>
      </c>
      <c r="D483" s="15" t="s">
        <v>1358</v>
      </c>
    </row>
    <row r="484" spans="1:4" s="2" customFormat="1" ht="15" customHeight="1" x14ac:dyDescent="0.25">
      <c r="A484" s="15">
        <v>420</v>
      </c>
      <c r="B484" s="3" t="s">
        <v>916</v>
      </c>
      <c r="C484" s="3" t="s">
        <v>917</v>
      </c>
      <c r="D484" s="15" t="s">
        <v>1358</v>
      </c>
    </row>
    <row r="485" spans="1:4" s="2" customFormat="1" ht="15" customHeight="1" x14ac:dyDescent="0.25">
      <c r="A485" s="15">
        <v>421</v>
      </c>
      <c r="B485" s="3" t="s">
        <v>918</v>
      </c>
      <c r="C485" s="3" t="s">
        <v>919</v>
      </c>
      <c r="D485" s="15" t="s">
        <v>1358</v>
      </c>
    </row>
    <row r="486" spans="1:4" s="2" customFormat="1" ht="15" customHeight="1" x14ac:dyDescent="0.25">
      <c r="A486" s="15">
        <v>422</v>
      </c>
      <c r="B486" s="3" t="s">
        <v>920</v>
      </c>
      <c r="C486" s="3" t="s">
        <v>921</v>
      </c>
      <c r="D486" s="15" t="s">
        <v>1358</v>
      </c>
    </row>
    <row r="487" spans="1:4" s="2" customFormat="1" ht="15" customHeight="1" x14ac:dyDescent="0.25">
      <c r="A487" s="15">
        <v>423</v>
      </c>
      <c r="B487" s="3" t="s">
        <v>922</v>
      </c>
      <c r="C487" s="3" t="s">
        <v>923</v>
      </c>
      <c r="D487" s="15" t="s">
        <v>1358</v>
      </c>
    </row>
    <row r="488" spans="1:4" s="2" customFormat="1" ht="15" customHeight="1" x14ac:dyDescent="0.25">
      <c r="A488" s="15">
        <v>424</v>
      </c>
      <c r="B488" s="3" t="s">
        <v>924</v>
      </c>
      <c r="C488" s="3" t="s">
        <v>925</v>
      </c>
      <c r="D488" s="15" t="s">
        <v>1358</v>
      </c>
    </row>
    <row r="489" spans="1:4" s="2" customFormat="1" ht="15" customHeight="1" x14ac:dyDescent="0.25">
      <c r="A489" s="15">
        <v>425</v>
      </c>
      <c r="B489" s="3" t="s">
        <v>926</v>
      </c>
      <c r="C489" s="3" t="s">
        <v>927</v>
      </c>
      <c r="D489" s="15" t="s">
        <v>1358</v>
      </c>
    </row>
    <row r="490" spans="1:4" s="2" customFormat="1" ht="15" customHeight="1" x14ac:dyDescent="0.25">
      <c r="A490" s="15">
        <v>426</v>
      </c>
      <c r="B490" s="3" t="s">
        <v>928</v>
      </c>
      <c r="C490" s="3" t="s">
        <v>929</v>
      </c>
      <c r="D490" s="15" t="s">
        <v>1358</v>
      </c>
    </row>
    <row r="491" spans="1:4" s="2" customFormat="1" ht="15" customHeight="1" x14ac:dyDescent="0.25">
      <c r="A491" s="15">
        <v>427</v>
      </c>
      <c r="B491" s="3" t="s">
        <v>930</v>
      </c>
      <c r="C491" s="3" t="s">
        <v>931</v>
      </c>
      <c r="D491" s="15" t="s">
        <v>1358</v>
      </c>
    </row>
    <row r="492" spans="1:4" s="2" customFormat="1" ht="15" customHeight="1" x14ac:dyDescent="0.25">
      <c r="A492" s="15">
        <v>429</v>
      </c>
      <c r="B492" s="3" t="s">
        <v>932</v>
      </c>
      <c r="C492" s="3" t="s">
        <v>933</v>
      </c>
      <c r="D492" s="15" t="s">
        <v>1358</v>
      </c>
    </row>
    <row r="493" spans="1:4" s="2" customFormat="1" ht="15" customHeight="1" x14ac:dyDescent="0.25">
      <c r="A493" s="15">
        <v>430</v>
      </c>
      <c r="B493" s="3" t="s">
        <v>934</v>
      </c>
      <c r="C493" s="3" t="s">
        <v>935</v>
      </c>
      <c r="D493" s="15" t="s">
        <v>1358</v>
      </c>
    </row>
    <row r="494" spans="1:4" s="2" customFormat="1" ht="15" customHeight="1" x14ac:dyDescent="0.25">
      <c r="A494" s="15">
        <v>431</v>
      </c>
      <c r="B494" s="3" t="s">
        <v>936</v>
      </c>
      <c r="C494" s="3" t="s">
        <v>937</v>
      </c>
      <c r="D494" s="15" t="s">
        <v>1358</v>
      </c>
    </row>
    <row r="495" spans="1:4" s="2" customFormat="1" ht="15" customHeight="1" x14ac:dyDescent="0.25">
      <c r="A495" s="15">
        <v>432</v>
      </c>
      <c r="B495" s="3" t="s">
        <v>178</v>
      </c>
      <c r="C495" s="3" t="s">
        <v>1174</v>
      </c>
      <c r="D495" s="15" t="s">
        <v>1358</v>
      </c>
    </row>
    <row r="496" spans="1:4" s="2" customFormat="1" ht="15" customHeight="1" x14ac:dyDescent="0.25">
      <c r="A496" s="15">
        <v>433</v>
      </c>
      <c r="B496" s="3" t="s">
        <v>938</v>
      </c>
      <c r="C496" s="3" t="s">
        <v>939</v>
      </c>
      <c r="D496" s="15" t="s">
        <v>1358</v>
      </c>
    </row>
    <row r="497" spans="1:4" s="2" customFormat="1" ht="15" customHeight="1" x14ac:dyDescent="0.25">
      <c r="A497" s="15">
        <v>434</v>
      </c>
      <c r="B497" s="3" t="s">
        <v>940</v>
      </c>
      <c r="C497" s="3" t="s">
        <v>941</v>
      </c>
      <c r="D497" s="15" t="s">
        <v>1358</v>
      </c>
    </row>
    <row r="498" spans="1:4" s="2" customFormat="1" x14ac:dyDescent="0.25">
      <c r="A498" s="15">
        <v>435</v>
      </c>
      <c r="B498" s="3" t="s">
        <v>942</v>
      </c>
      <c r="C498" s="3" t="s">
        <v>943</v>
      </c>
      <c r="D498" s="15" t="s">
        <v>1358</v>
      </c>
    </row>
    <row r="499" spans="1:4" s="2" customFormat="1" ht="15" customHeight="1" x14ac:dyDescent="0.25">
      <c r="A499" s="15">
        <v>436</v>
      </c>
      <c r="B499" s="3" t="s">
        <v>944</v>
      </c>
      <c r="C499" s="3" t="s">
        <v>945</v>
      </c>
      <c r="D499" s="15" t="s">
        <v>1358</v>
      </c>
    </row>
    <row r="500" spans="1:4" s="2" customFormat="1" ht="15" customHeight="1" x14ac:dyDescent="0.25">
      <c r="A500" s="15">
        <v>437</v>
      </c>
      <c r="B500" s="3" t="s">
        <v>946</v>
      </c>
      <c r="C500" s="3" t="s">
        <v>947</v>
      </c>
      <c r="D500" s="15" t="s">
        <v>1358</v>
      </c>
    </row>
    <row r="501" spans="1:4" s="2" customFormat="1" ht="15" customHeight="1" x14ac:dyDescent="0.25">
      <c r="A501" s="15">
        <v>438</v>
      </c>
      <c r="B501" s="3" t="s">
        <v>948</v>
      </c>
      <c r="C501" s="3" t="s">
        <v>949</v>
      </c>
      <c r="D501" s="15" t="s">
        <v>1358</v>
      </c>
    </row>
    <row r="502" spans="1:4" s="2" customFormat="1" ht="15" customHeight="1" x14ac:dyDescent="0.25">
      <c r="A502" s="15">
        <v>439</v>
      </c>
      <c r="B502" s="3" t="s">
        <v>950</v>
      </c>
      <c r="C502" s="3" t="s">
        <v>951</v>
      </c>
      <c r="D502" s="15" t="s">
        <v>1358</v>
      </c>
    </row>
    <row r="503" spans="1:4" s="2" customFormat="1" ht="15" customHeight="1" x14ac:dyDescent="0.25">
      <c r="A503" s="15">
        <v>440</v>
      </c>
      <c r="B503" s="3" t="s">
        <v>952</v>
      </c>
      <c r="C503" s="3" t="s">
        <v>953</v>
      </c>
      <c r="D503" s="15" t="s">
        <v>1358</v>
      </c>
    </row>
    <row r="504" spans="1:4" s="2" customFormat="1" ht="15" customHeight="1" x14ac:dyDescent="0.25">
      <c r="A504" s="15">
        <v>441</v>
      </c>
      <c r="B504" s="3" t="s">
        <v>954</v>
      </c>
      <c r="C504" s="3" t="s">
        <v>955</v>
      </c>
      <c r="D504" s="15" t="s">
        <v>1358</v>
      </c>
    </row>
    <row r="505" spans="1:4" s="2" customFormat="1" ht="15" customHeight="1" x14ac:dyDescent="0.25">
      <c r="A505" s="15">
        <v>442</v>
      </c>
      <c r="B505" s="3" t="s">
        <v>956</v>
      </c>
      <c r="C505" s="3" t="s">
        <v>957</v>
      </c>
      <c r="D505" s="15" t="s">
        <v>1358</v>
      </c>
    </row>
    <row r="506" spans="1:4" s="2" customFormat="1" ht="15" customHeight="1" x14ac:dyDescent="0.25">
      <c r="A506" s="15">
        <v>443</v>
      </c>
      <c r="B506" s="3" t="s">
        <v>958</v>
      </c>
      <c r="C506" s="3" t="s">
        <v>959</v>
      </c>
      <c r="D506" s="15" t="s">
        <v>1358</v>
      </c>
    </row>
    <row r="507" spans="1:4" s="2" customFormat="1" ht="15" customHeight="1" x14ac:dyDescent="0.25">
      <c r="A507" s="15">
        <v>444</v>
      </c>
      <c r="B507" s="3" t="s">
        <v>960</v>
      </c>
      <c r="C507" s="3" t="s">
        <v>961</v>
      </c>
      <c r="D507" s="15" t="s">
        <v>1358</v>
      </c>
    </row>
    <row r="508" spans="1:4" s="2" customFormat="1" ht="15" customHeight="1" x14ac:dyDescent="0.25">
      <c r="A508" s="15">
        <v>445</v>
      </c>
      <c r="B508" s="3" t="s">
        <v>962</v>
      </c>
      <c r="C508" s="3" t="s">
        <v>963</v>
      </c>
      <c r="D508" s="15" t="s">
        <v>1358</v>
      </c>
    </row>
    <row r="509" spans="1:4" s="2" customFormat="1" ht="15" customHeight="1" x14ac:dyDescent="0.25">
      <c r="A509" s="15">
        <v>553</v>
      </c>
      <c r="B509" s="3" t="s">
        <v>964</v>
      </c>
      <c r="C509" s="3" t="s">
        <v>965</v>
      </c>
      <c r="D509" s="15" t="s">
        <v>178</v>
      </c>
    </row>
    <row r="510" spans="1:4" s="2" customFormat="1" ht="15" customHeight="1" x14ac:dyDescent="0.25">
      <c r="A510" s="15">
        <v>554</v>
      </c>
      <c r="B510" s="3" t="s">
        <v>966</v>
      </c>
      <c r="C510" s="3" t="s">
        <v>967</v>
      </c>
      <c r="D510" s="15" t="s">
        <v>178</v>
      </c>
    </row>
    <row r="511" spans="1:4" s="2" customFormat="1" ht="15" customHeight="1" x14ac:dyDescent="0.25">
      <c r="A511" s="15">
        <v>70</v>
      </c>
      <c r="B511" s="3" t="s">
        <v>968</v>
      </c>
      <c r="C511" s="3" t="s">
        <v>969</v>
      </c>
      <c r="D511" s="15" t="s">
        <v>178</v>
      </c>
    </row>
    <row r="512" spans="1:4" s="2" customFormat="1" ht="15" customHeight="1" x14ac:dyDescent="0.25">
      <c r="A512" s="15">
        <v>555</v>
      </c>
      <c r="B512" s="3" t="s">
        <v>970</v>
      </c>
      <c r="C512" s="3" t="s">
        <v>971</v>
      </c>
      <c r="D512" s="15" t="s">
        <v>178</v>
      </c>
    </row>
    <row r="513" spans="1:4" s="2" customFormat="1" ht="15" customHeight="1" x14ac:dyDescent="0.25">
      <c r="A513" s="15">
        <v>556</v>
      </c>
      <c r="B513" s="3" t="s">
        <v>972</v>
      </c>
      <c r="C513" s="3" t="s">
        <v>973</v>
      </c>
      <c r="D513" s="15" t="s">
        <v>178</v>
      </c>
    </row>
    <row r="514" spans="1:4" s="2" customFormat="1" ht="15" customHeight="1" x14ac:dyDescent="0.25">
      <c r="A514" s="15">
        <v>557</v>
      </c>
      <c r="B514" s="3" t="s">
        <v>974</v>
      </c>
      <c r="C514" s="3" t="s">
        <v>975</v>
      </c>
      <c r="D514" s="15" t="s">
        <v>1358</v>
      </c>
    </row>
    <row r="515" spans="1:4" s="2" customFormat="1" ht="15" customHeight="1" x14ac:dyDescent="0.25">
      <c r="A515" s="15">
        <v>558</v>
      </c>
      <c r="B515" s="3" t="s">
        <v>976</v>
      </c>
      <c r="C515" s="3" t="s">
        <v>977</v>
      </c>
      <c r="D515" s="15" t="s">
        <v>1358</v>
      </c>
    </row>
    <row r="516" spans="1:4" s="2" customFormat="1" ht="15" customHeight="1" x14ac:dyDescent="0.25">
      <c r="A516" s="15">
        <v>559</v>
      </c>
      <c r="B516" s="3" t="s">
        <v>978</v>
      </c>
      <c r="C516" s="3" t="s">
        <v>979</v>
      </c>
      <c r="D516" s="15" t="s">
        <v>1358</v>
      </c>
    </row>
    <row r="517" spans="1:4" s="2" customFormat="1" ht="15" customHeight="1" x14ac:dyDescent="0.25">
      <c r="A517" s="15">
        <v>560</v>
      </c>
      <c r="B517" s="3" t="s">
        <v>980</v>
      </c>
      <c r="C517" s="3" t="s">
        <v>981</v>
      </c>
      <c r="D517" s="15" t="s">
        <v>1358</v>
      </c>
    </row>
    <row r="518" spans="1:4" s="2" customFormat="1" ht="15" customHeight="1" x14ac:dyDescent="0.25">
      <c r="A518" s="15">
        <v>561</v>
      </c>
      <c r="B518" s="3" t="s">
        <v>982</v>
      </c>
      <c r="C518" s="3" t="s">
        <v>983</v>
      </c>
      <c r="D518" s="15" t="s">
        <v>178</v>
      </c>
    </row>
    <row r="519" spans="1:4" s="2" customFormat="1" ht="15" customHeight="1" x14ac:dyDescent="0.25">
      <c r="A519" s="15">
        <v>562</v>
      </c>
      <c r="B519" s="3" t="s">
        <v>984</v>
      </c>
      <c r="C519" s="3" t="s">
        <v>985</v>
      </c>
      <c r="D519" s="15" t="s">
        <v>178</v>
      </c>
    </row>
    <row r="520" spans="1:4" s="2" customFormat="1" ht="15" customHeight="1" x14ac:dyDescent="0.25">
      <c r="A520" s="15">
        <v>273</v>
      </c>
      <c r="B520" s="3" t="s">
        <v>986</v>
      </c>
      <c r="C520" s="3" t="s">
        <v>987</v>
      </c>
      <c r="D520" s="15" t="s">
        <v>178</v>
      </c>
    </row>
    <row r="521" spans="1:4" s="2" customFormat="1" ht="15" customHeight="1" x14ac:dyDescent="0.25">
      <c r="A521" s="15">
        <v>274</v>
      </c>
      <c r="B521" s="3" t="s">
        <v>988</v>
      </c>
      <c r="C521" s="3" t="s">
        <v>989</v>
      </c>
      <c r="D521" s="15" t="s">
        <v>178</v>
      </c>
    </row>
    <row r="522" spans="1:4" s="2" customFormat="1" ht="15" customHeight="1" x14ac:dyDescent="0.25">
      <c r="A522" s="15">
        <v>563</v>
      </c>
      <c r="B522" s="3" t="s">
        <v>990</v>
      </c>
      <c r="C522" s="3" t="s">
        <v>991</v>
      </c>
      <c r="D522" s="15" t="s">
        <v>1358</v>
      </c>
    </row>
    <row r="523" spans="1:4" s="2" customFormat="1" ht="30" customHeight="1" x14ac:dyDescent="0.25">
      <c r="A523" s="15">
        <v>564</v>
      </c>
      <c r="B523" s="3" t="s">
        <v>992</v>
      </c>
      <c r="C523" s="3" t="s">
        <v>993</v>
      </c>
      <c r="D523" s="15" t="s">
        <v>1358</v>
      </c>
    </row>
    <row r="524" spans="1:4" s="2" customFormat="1" ht="30" customHeight="1" x14ac:dyDescent="0.25">
      <c r="A524" s="15">
        <v>565</v>
      </c>
      <c r="B524" s="3" t="s">
        <v>994</v>
      </c>
      <c r="C524" s="3" t="s">
        <v>995</v>
      </c>
      <c r="D524" s="15" t="s">
        <v>178</v>
      </c>
    </row>
    <row r="525" spans="1:4" s="2" customFormat="1" ht="15" customHeight="1" x14ac:dyDescent="0.25">
      <c r="A525" s="15">
        <v>566</v>
      </c>
      <c r="B525" s="3" t="s">
        <v>996</v>
      </c>
      <c r="C525" s="3" t="s">
        <v>997</v>
      </c>
      <c r="D525" s="15" t="s">
        <v>178</v>
      </c>
    </row>
    <row r="526" spans="1:4" s="2" customFormat="1" ht="30" customHeight="1" x14ac:dyDescent="0.25">
      <c r="A526" s="15">
        <v>567</v>
      </c>
      <c r="B526" s="3" t="s">
        <v>998</v>
      </c>
      <c r="C526" s="3" t="s">
        <v>999</v>
      </c>
      <c r="D526" s="15" t="s">
        <v>1358</v>
      </c>
    </row>
    <row r="527" spans="1:4" s="2" customFormat="1" ht="15" customHeight="1" x14ac:dyDescent="0.25">
      <c r="A527" s="15">
        <v>568</v>
      </c>
      <c r="B527" s="3" t="s">
        <v>1000</v>
      </c>
      <c r="C527" s="3" t="s">
        <v>1001</v>
      </c>
      <c r="D527" s="15" t="s">
        <v>1358</v>
      </c>
    </row>
    <row r="528" spans="1:4" s="2" customFormat="1" ht="15" customHeight="1" x14ac:dyDescent="0.25">
      <c r="A528" s="15">
        <v>569</v>
      </c>
      <c r="B528" s="3"/>
      <c r="C528" s="3" t="s">
        <v>1303</v>
      </c>
      <c r="D528" s="15" t="s">
        <v>1358</v>
      </c>
    </row>
    <row r="529" spans="1:4" s="2" customFormat="1" ht="15" customHeight="1" x14ac:dyDescent="0.25">
      <c r="A529" s="15">
        <v>571</v>
      </c>
      <c r="B529" s="3" t="s">
        <v>178</v>
      </c>
      <c r="C529" s="3" t="s">
        <v>1002</v>
      </c>
      <c r="D529" s="15" t="s">
        <v>1358</v>
      </c>
    </row>
    <row r="530" spans="1:4" s="2" customFormat="1" ht="15" customHeight="1" x14ac:dyDescent="0.25">
      <c r="A530" s="15">
        <v>572</v>
      </c>
      <c r="B530" s="3" t="s">
        <v>178</v>
      </c>
      <c r="C530" s="3" t="s">
        <v>1003</v>
      </c>
      <c r="D530" s="15" t="s">
        <v>178</v>
      </c>
    </row>
    <row r="531" spans="1:4" s="2" customFormat="1" ht="15" customHeight="1" x14ac:dyDescent="0.25">
      <c r="A531" s="15">
        <v>573</v>
      </c>
      <c r="B531" s="3" t="s">
        <v>1004</v>
      </c>
      <c r="C531" s="3" t="s">
        <v>1201</v>
      </c>
      <c r="D531" s="15" t="s">
        <v>178</v>
      </c>
    </row>
    <row r="532" spans="1:4" s="2" customFormat="1" x14ac:dyDescent="0.25">
      <c r="A532" s="15">
        <v>353</v>
      </c>
      <c r="B532" s="3" t="s">
        <v>178</v>
      </c>
      <c r="C532" s="3" t="s">
        <v>1005</v>
      </c>
      <c r="D532" s="15" t="s">
        <v>178</v>
      </c>
    </row>
    <row r="533" spans="1:4" s="2" customFormat="1" x14ac:dyDescent="0.25">
      <c r="A533" s="15">
        <v>574</v>
      </c>
      <c r="B533" s="3" t="s">
        <v>1006</v>
      </c>
      <c r="C533" s="3" t="s">
        <v>1007</v>
      </c>
      <c r="D533" s="15" t="s">
        <v>178</v>
      </c>
    </row>
    <row r="534" spans="1:4" s="2" customFormat="1" ht="15" customHeight="1" x14ac:dyDescent="0.25">
      <c r="A534" s="15">
        <v>577</v>
      </c>
      <c r="B534" s="3" t="s">
        <v>1008</v>
      </c>
      <c r="C534" s="3" t="s">
        <v>1009</v>
      </c>
      <c r="D534" s="15" t="s">
        <v>1358</v>
      </c>
    </row>
    <row r="535" spans="1:4" s="2" customFormat="1" x14ac:dyDescent="0.25">
      <c r="A535" s="15">
        <v>575</v>
      </c>
      <c r="B535" s="3" t="s">
        <v>1010</v>
      </c>
      <c r="C535" s="3" t="s">
        <v>1011</v>
      </c>
      <c r="D535" s="15" t="s">
        <v>1358</v>
      </c>
    </row>
    <row r="536" spans="1:4" s="2" customFormat="1" ht="15" customHeight="1" x14ac:dyDescent="0.25">
      <c r="A536" s="15">
        <v>578</v>
      </c>
      <c r="B536" s="3" t="s">
        <v>1012</v>
      </c>
      <c r="C536" s="3" t="s">
        <v>1013</v>
      </c>
      <c r="D536" s="15" t="s">
        <v>1358</v>
      </c>
    </row>
    <row r="537" spans="1:4" s="2" customFormat="1" ht="15" customHeight="1" x14ac:dyDescent="0.25">
      <c r="A537" s="15">
        <v>579</v>
      </c>
      <c r="B537" s="3" t="s">
        <v>1014</v>
      </c>
      <c r="C537" s="3" t="s">
        <v>1015</v>
      </c>
      <c r="D537" s="15" t="s">
        <v>178</v>
      </c>
    </row>
    <row r="538" spans="1:4" s="2" customFormat="1" ht="15" customHeight="1" x14ac:dyDescent="0.25">
      <c r="A538" s="15">
        <v>580</v>
      </c>
      <c r="B538" s="3" t="s">
        <v>1016</v>
      </c>
      <c r="C538" s="3" t="s">
        <v>1017</v>
      </c>
      <c r="D538" s="15" t="s">
        <v>178</v>
      </c>
    </row>
    <row r="539" spans="1:4" s="2" customFormat="1" ht="15" customHeight="1" x14ac:dyDescent="0.25">
      <c r="A539" s="15">
        <v>354</v>
      </c>
      <c r="B539" s="3" t="s">
        <v>178</v>
      </c>
      <c r="C539" s="3" t="s">
        <v>1018</v>
      </c>
      <c r="D539" s="15" t="s">
        <v>178</v>
      </c>
    </row>
    <row r="540" spans="1:4" s="2" customFormat="1" ht="15" customHeight="1" x14ac:dyDescent="0.25">
      <c r="A540" s="15">
        <v>582</v>
      </c>
      <c r="B540" s="3" t="s">
        <v>1019</v>
      </c>
      <c r="C540" s="3" t="s">
        <v>1020</v>
      </c>
      <c r="D540" s="15" t="s">
        <v>178</v>
      </c>
    </row>
    <row r="541" spans="1:4" s="2" customFormat="1" ht="15" customHeight="1" x14ac:dyDescent="0.25">
      <c r="A541" s="15">
        <v>583</v>
      </c>
      <c r="B541" s="3" t="s">
        <v>1021</v>
      </c>
      <c r="C541" s="3" t="s">
        <v>1022</v>
      </c>
      <c r="D541" s="15" t="s">
        <v>178</v>
      </c>
    </row>
    <row r="542" spans="1:4" s="2" customFormat="1" x14ac:dyDescent="0.25">
      <c r="A542" s="15">
        <v>584</v>
      </c>
      <c r="B542" s="3" t="s">
        <v>1023</v>
      </c>
      <c r="C542" s="3" t="s">
        <v>1024</v>
      </c>
      <c r="D542" s="15" t="s">
        <v>178</v>
      </c>
    </row>
    <row r="543" spans="1:4" s="2" customFormat="1" ht="15" customHeight="1" x14ac:dyDescent="0.25">
      <c r="A543" s="15">
        <v>585</v>
      </c>
      <c r="B543" s="3" t="s">
        <v>1025</v>
      </c>
      <c r="C543" s="3" t="s">
        <v>1026</v>
      </c>
      <c r="D543" s="15" t="s">
        <v>1358</v>
      </c>
    </row>
    <row r="544" spans="1:4" s="2" customFormat="1" ht="15" customHeight="1" x14ac:dyDescent="0.25">
      <c r="A544" s="15">
        <v>586</v>
      </c>
      <c r="B544" s="3" t="s">
        <v>1027</v>
      </c>
      <c r="C544" s="3" t="s">
        <v>1028</v>
      </c>
      <c r="D544" s="15" t="s">
        <v>1358</v>
      </c>
    </row>
    <row r="545" spans="1:4" s="2" customFormat="1" ht="15" customHeight="1" x14ac:dyDescent="0.25">
      <c r="A545" s="15">
        <v>587</v>
      </c>
      <c r="B545" s="3" t="s">
        <v>1029</v>
      </c>
      <c r="C545" s="3" t="s">
        <v>1030</v>
      </c>
      <c r="D545" s="15" t="s">
        <v>178</v>
      </c>
    </row>
    <row r="546" spans="1:4" s="2" customFormat="1" ht="15" customHeight="1" x14ac:dyDescent="0.25">
      <c r="A546" s="15">
        <v>591</v>
      </c>
      <c r="B546" s="3" t="s">
        <v>1031</v>
      </c>
      <c r="C546" s="3" t="s">
        <v>1032</v>
      </c>
      <c r="D546" s="15" t="s">
        <v>178</v>
      </c>
    </row>
    <row r="547" spans="1:4" s="2" customFormat="1" ht="15" customHeight="1" x14ac:dyDescent="0.25">
      <c r="A547" s="15">
        <v>588</v>
      </c>
      <c r="B547" s="3" t="s">
        <v>1033</v>
      </c>
      <c r="C547" s="3" t="s">
        <v>1034</v>
      </c>
      <c r="D547" s="15" t="s">
        <v>178</v>
      </c>
    </row>
    <row r="548" spans="1:4" s="2" customFormat="1" ht="15" customHeight="1" x14ac:dyDescent="0.25">
      <c r="A548" s="15">
        <v>590</v>
      </c>
      <c r="B548" s="3" t="s">
        <v>1035</v>
      </c>
      <c r="C548" s="3" t="s">
        <v>1036</v>
      </c>
      <c r="D548" s="15" t="s">
        <v>178</v>
      </c>
    </row>
    <row r="549" spans="1:4" s="2" customFormat="1" ht="15" customHeight="1" x14ac:dyDescent="0.25">
      <c r="A549" s="15">
        <v>358</v>
      </c>
      <c r="B549" s="3" t="s">
        <v>178</v>
      </c>
      <c r="C549" s="3" t="s">
        <v>1037</v>
      </c>
      <c r="D549" s="15" t="s">
        <v>178</v>
      </c>
    </row>
    <row r="550" spans="1:4" s="2" customFormat="1" ht="15" customHeight="1" x14ac:dyDescent="0.25">
      <c r="A550" s="15">
        <v>592</v>
      </c>
      <c r="B550" s="3" t="s">
        <v>1038</v>
      </c>
      <c r="C550" s="3" t="s">
        <v>1039</v>
      </c>
      <c r="D550" s="187" t="s">
        <v>1358</v>
      </c>
    </row>
    <row r="551" spans="1:4" s="2" customFormat="1" ht="15" customHeight="1" x14ac:dyDescent="0.25">
      <c r="A551" s="15">
        <v>593</v>
      </c>
      <c r="B551" s="3" t="s">
        <v>1040</v>
      </c>
      <c r="C551" s="3" t="s">
        <v>1041</v>
      </c>
      <c r="D551" s="15" t="s">
        <v>178</v>
      </c>
    </row>
    <row r="552" spans="1:4" s="2" customFormat="1" x14ac:dyDescent="0.25">
      <c r="A552" s="15">
        <v>115</v>
      </c>
      <c r="B552" s="3" t="s">
        <v>1042</v>
      </c>
      <c r="C552" s="3" t="s">
        <v>1043</v>
      </c>
      <c r="D552" s="15" t="s">
        <v>178</v>
      </c>
    </row>
    <row r="553" spans="1:4" s="2" customFormat="1" ht="15" customHeight="1" x14ac:dyDescent="0.25">
      <c r="A553" s="15">
        <v>594</v>
      </c>
      <c r="B553" s="3" t="s">
        <v>1044</v>
      </c>
      <c r="C553" s="3" t="s">
        <v>1045</v>
      </c>
      <c r="D553" s="15" t="s">
        <v>1358</v>
      </c>
    </row>
    <row r="554" spans="1:4" s="2" customFormat="1" ht="15" customHeight="1" x14ac:dyDescent="0.25">
      <c r="A554" s="15">
        <v>488</v>
      </c>
      <c r="B554" s="3" t="s">
        <v>1046</v>
      </c>
      <c r="C554" s="3" t="s">
        <v>1047</v>
      </c>
      <c r="D554" s="15" t="s">
        <v>1358</v>
      </c>
    </row>
    <row r="555" spans="1:4" s="2" customFormat="1" ht="15" customHeight="1" x14ac:dyDescent="0.25">
      <c r="A555" s="15">
        <v>128</v>
      </c>
      <c r="B555" s="3" t="s">
        <v>1048</v>
      </c>
      <c r="C555" s="3" t="s">
        <v>1049</v>
      </c>
      <c r="D555" s="15" t="s">
        <v>178</v>
      </c>
    </row>
    <row r="556" spans="1:4" s="2" customFormat="1" ht="15" customHeight="1" x14ac:dyDescent="0.25">
      <c r="A556" s="15">
        <v>245</v>
      </c>
      <c r="B556" s="3" t="s">
        <v>1050</v>
      </c>
      <c r="C556" s="3" t="s">
        <v>1051</v>
      </c>
      <c r="D556" s="15" t="s">
        <v>178</v>
      </c>
    </row>
    <row r="557" spans="1:4" s="2" customFormat="1" ht="30" customHeight="1" x14ac:dyDescent="0.25">
      <c r="A557" s="15">
        <v>595</v>
      </c>
      <c r="B557" s="3" t="s">
        <v>1052</v>
      </c>
      <c r="C557" s="3" t="s">
        <v>1053</v>
      </c>
      <c r="D557" s="15" t="s">
        <v>178</v>
      </c>
    </row>
    <row r="558" spans="1:4" s="2" customFormat="1" ht="15" customHeight="1" x14ac:dyDescent="0.25">
      <c r="A558" s="15">
        <v>596</v>
      </c>
      <c r="B558" s="3" t="s">
        <v>1054</v>
      </c>
      <c r="C558" s="3" t="s">
        <v>1055</v>
      </c>
      <c r="D558" s="15" t="s">
        <v>178</v>
      </c>
    </row>
    <row r="559" spans="1:4" s="2" customFormat="1" ht="15" customHeight="1" x14ac:dyDescent="0.25">
      <c r="A559" s="15">
        <v>597</v>
      </c>
      <c r="B559" s="3" t="s">
        <v>1056</v>
      </c>
      <c r="C559" s="3" t="s">
        <v>1057</v>
      </c>
      <c r="D559" s="15" t="s">
        <v>178</v>
      </c>
    </row>
    <row r="560" spans="1:4" s="2" customFormat="1" ht="15" customHeight="1" x14ac:dyDescent="0.25">
      <c r="A560" s="15">
        <v>598</v>
      </c>
      <c r="B560" s="3" t="s">
        <v>1058</v>
      </c>
      <c r="C560" s="3" t="s">
        <v>1059</v>
      </c>
      <c r="D560" s="15" t="s">
        <v>178</v>
      </c>
    </row>
    <row r="561" spans="1:4" s="2" customFormat="1" ht="15" customHeight="1" x14ac:dyDescent="0.25">
      <c r="A561" s="15">
        <v>599</v>
      </c>
      <c r="B561" s="3" t="s">
        <v>1060</v>
      </c>
      <c r="C561" s="3" t="s">
        <v>1061</v>
      </c>
      <c r="D561" s="15" t="s">
        <v>1358</v>
      </c>
    </row>
    <row r="562" spans="1:4" s="2" customFormat="1" ht="15" customHeight="1" x14ac:dyDescent="0.25">
      <c r="A562" s="15">
        <v>600</v>
      </c>
      <c r="B562" s="3" t="s">
        <v>1062</v>
      </c>
      <c r="C562" s="3" t="s">
        <v>1063</v>
      </c>
      <c r="D562" s="15" t="s">
        <v>1358</v>
      </c>
    </row>
    <row r="563" spans="1:4" s="2" customFormat="1" ht="15" customHeight="1" x14ac:dyDescent="0.25">
      <c r="A563" s="15">
        <v>601</v>
      </c>
      <c r="B563" s="3" t="s">
        <v>1064</v>
      </c>
      <c r="C563" s="3" t="s">
        <v>1065</v>
      </c>
      <c r="D563" s="15" t="s">
        <v>178</v>
      </c>
    </row>
    <row r="564" spans="1:4" s="2" customFormat="1" ht="15" customHeight="1" x14ac:dyDescent="0.25">
      <c r="A564" s="15">
        <v>602</v>
      </c>
      <c r="B564" s="3" t="s">
        <v>1066</v>
      </c>
      <c r="C564" s="3" t="s">
        <v>1067</v>
      </c>
      <c r="D564" s="15" t="s">
        <v>1358</v>
      </c>
    </row>
    <row r="565" spans="1:4" s="2" customFormat="1" ht="15" customHeight="1" x14ac:dyDescent="0.25">
      <c r="A565" s="15">
        <v>603</v>
      </c>
      <c r="B565" s="3" t="s">
        <v>1068</v>
      </c>
      <c r="C565" s="3" t="s">
        <v>1069</v>
      </c>
      <c r="D565" s="15" t="s">
        <v>178</v>
      </c>
    </row>
    <row r="566" spans="1:4" s="2" customFormat="1" ht="30" customHeight="1" x14ac:dyDescent="0.25">
      <c r="A566" s="15">
        <v>604</v>
      </c>
      <c r="B566" s="3" t="s">
        <v>1070</v>
      </c>
      <c r="C566" s="3" t="s">
        <v>1071</v>
      </c>
      <c r="D566" s="15" t="s">
        <v>1358</v>
      </c>
    </row>
    <row r="567" spans="1:4" s="2" customFormat="1" ht="15" customHeight="1" x14ac:dyDescent="0.25">
      <c r="A567" s="15">
        <v>605</v>
      </c>
      <c r="B567" s="3" t="s">
        <v>1072</v>
      </c>
      <c r="C567" s="3" t="s">
        <v>1073</v>
      </c>
      <c r="D567" s="15" t="s">
        <v>1358</v>
      </c>
    </row>
    <row r="568" spans="1:4" s="2" customFormat="1" ht="15" customHeight="1" x14ac:dyDescent="0.25">
      <c r="A568" s="15">
        <v>534</v>
      </c>
      <c r="B568" s="3" t="s">
        <v>1074</v>
      </c>
      <c r="C568" s="3" t="s">
        <v>1202</v>
      </c>
      <c r="D568" s="15" t="s">
        <v>1358</v>
      </c>
    </row>
    <row r="569" spans="1:4" s="2" customFormat="1" ht="15" customHeight="1" x14ac:dyDescent="0.25">
      <c r="A569" s="15">
        <v>535</v>
      </c>
      <c r="B569" s="3" t="s">
        <v>1075</v>
      </c>
      <c r="C569" s="3" t="s">
        <v>1203</v>
      </c>
      <c r="D569" s="15" t="s">
        <v>1358</v>
      </c>
    </row>
    <row r="570" spans="1:4" s="2" customFormat="1" ht="15" customHeight="1" x14ac:dyDescent="0.25">
      <c r="A570" s="15">
        <v>536</v>
      </c>
      <c r="B570" s="3" t="s">
        <v>1076</v>
      </c>
      <c r="C570" s="3" t="s">
        <v>1204</v>
      </c>
      <c r="D570" s="15" t="s">
        <v>1358</v>
      </c>
    </row>
    <row r="571" spans="1:4" s="2" customFormat="1" ht="30" customHeight="1" x14ac:dyDescent="0.25">
      <c r="A571" s="15">
        <v>537</v>
      </c>
      <c r="B571" s="3" t="s">
        <v>1077</v>
      </c>
      <c r="C571" s="3" t="s">
        <v>1205</v>
      </c>
      <c r="D571" s="15" t="s">
        <v>1358</v>
      </c>
    </row>
    <row r="572" spans="1:4" s="2" customFormat="1" ht="30" customHeight="1" x14ac:dyDescent="0.25">
      <c r="A572" s="15">
        <v>549</v>
      </c>
      <c r="B572" s="3" t="s">
        <v>1078</v>
      </c>
      <c r="C572" s="3" t="s">
        <v>1206</v>
      </c>
      <c r="D572" s="15" t="s">
        <v>1358</v>
      </c>
    </row>
    <row r="573" spans="1:4" s="2" customFormat="1" ht="30" customHeight="1" x14ac:dyDescent="0.25">
      <c r="A573" s="15">
        <v>550</v>
      </c>
      <c r="B573" s="3" t="s">
        <v>1079</v>
      </c>
      <c r="C573" s="3" t="s">
        <v>1207</v>
      </c>
      <c r="D573" s="15" t="s">
        <v>1358</v>
      </c>
    </row>
    <row r="574" spans="1:4" s="2" customFormat="1" ht="30" customHeight="1" x14ac:dyDescent="0.25">
      <c r="A574" s="15">
        <v>551</v>
      </c>
      <c r="B574" s="3" t="s">
        <v>1080</v>
      </c>
      <c r="C574" s="3" t="s">
        <v>1208</v>
      </c>
      <c r="D574" s="15" t="s">
        <v>1358</v>
      </c>
    </row>
    <row r="575" spans="1:4" s="2" customFormat="1" ht="15" customHeight="1" x14ac:dyDescent="0.25">
      <c r="A575" s="15">
        <v>552</v>
      </c>
      <c r="B575" s="3" t="s">
        <v>1081</v>
      </c>
      <c r="C575" s="3" t="s">
        <v>1209</v>
      </c>
      <c r="D575" s="15" t="s">
        <v>1358</v>
      </c>
    </row>
    <row r="576" spans="1:4" s="2" customFormat="1" ht="15" customHeight="1" x14ac:dyDescent="0.25">
      <c r="A576" s="15">
        <v>606</v>
      </c>
      <c r="B576" s="3" t="s">
        <v>1082</v>
      </c>
      <c r="C576" s="3" t="s">
        <v>1083</v>
      </c>
      <c r="D576" s="15" t="s">
        <v>1358</v>
      </c>
    </row>
    <row r="577" spans="1:4" s="2" customFormat="1" ht="15" customHeight="1" x14ac:dyDescent="0.25">
      <c r="A577" s="15">
        <v>512</v>
      </c>
      <c r="B577" s="3" t="s">
        <v>1084</v>
      </c>
      <c r="C577" s="3" t="s">
        <v>1085</v>
      </c>
      <c r="D577" s="15" t="s">
        <v>178</v>
      </c>
    </row>
    <row r="578" spans="1:4" s="2" customFormat="1" ht="15" customHeight="1" x14ac:dyDescent="0.25">
      <c r="A578" s="15">
        <v>113</v>
      </c>
      <c r="B578" s="3" t="s">
        <v>1086</v>
      </c>
      <c r="C578" s="3" t="s">
        <v>1087</v>
      </c>
      <c r="D578" s="15" t="s">
        <v>1358</v>
      </c>
    </row>
    <row r="579" spans="1:4" s="2" customFormat="1" ht="30" customHeight="1" x14ac:dyDescent="0.25">
      <c r="A579" s="15">
        <v>326</v>
      </c>
      <c r="B579" s="3" t="s">
        <v>1088</v>
      </c>
      <c r="C579" s="3" t="s">
        <v>1089</v>
      </c>
      <c r="D579" s="15" t="s">
        <v>1358</v>
      </c>
    </row>
    <row r="580" spans="1:4" s="2" customFormat="1" ht="15" customHeight="1" x14ac:dyDescent="0.25">
      <c r="A580" s="15">
        <v>607</v>
      </c>
      <c r="B580" s="3" t="s">
        <v>1090</v>
      </c>
      <c r="C580" s="3" t="s">
        <v>1091</v>
      </c>
      <c r="D580" s="15" t="s">
        <v>1358</v>
      </c>
    </row>
    <row r="581" spans="1:4" s="2" customFormat="1" ht="15" customHeight="1" x14ac:dyDescent="0.25">
      <c r="A581" s="15">
        <v>608</v>
      </c>
      <c r="B581" s="3" t="s">
        <v>1092</v>
      </c>
      <c r="C581" s="3" t="s">
        <v>1093</v>
      </c>
      <c r="D581" s="15" t="s">
        <v>1358</v>
      </c>
    </row>
    <row r="582" spans="1:4" s="2" customFormat="1" ht="30" customHeight="1" x14ac:dyDescent="0.25">
      <c r="A582" s="15">
        <v>249</v>
      </c>
      <c r="B582" s="3" t="s">
        <v>1094</v>
      </c>
      <c r="C582" s="3" t="s">
        <v>1095</v>
      </c>
      <c r="D582" s="15" t="s">
        <v>178</v>
      </c>
    </row>
    <row r="583" spans="1:4" s="2" customFormat="1" ht="30" customHeight="1" x14ac:dyDescent="0.25">
      <c r="A583" s="15">
        <v>125</v>
      </c>
      <c r="B583" s="3" t="s">
        <v>1096</v>
      </c>
      <c r="C583" s="3" t="s">
        <v>1097</v>
      </c>
      <c r="D583" s="15" t="s">
        <v>1358</v>
      </c>
    </row>
    <row r="584" spans="1:4" s="2" customFormat="1" ht="30" customHeight="1" x14ac:dyDescent="0.25">
      <c r="A584" s="15">
        <v>126</v>
      </c>
      <c r="B584" s="3" t="s">
        <v>1098</v>
      </c>
      <c r="C584" s="3" t="s">
        <v>1099</v>
      </c>
      <c r="D584" s="15" t="s">
        <v>1358</v>
      </c>
    </row>
    <row r="585" spans="1:4" s="2" customFormat="1" ht="30" customHeight="1" x14ac:dyDescent="0.25">
      <c r="A585" s="15">
        <v>609</v>
      </c>
      <c r="B585" s="3" t="s">
        <v>1100</v>
      </c>
      <c r="C585" s="3" t="s">
        <v>1101</v>
      </c>
      <c r="D585" s="15" t="s">
        <v>178</v>
      </c>
    </row>
    <row r="586" spans="1:4" s="2" customFormat="1" ht="15" customHeight="1" x14ac:dyDescent="0.25">
      <c r="A586" s="15">
        <v>513</v>
      </c>
      <c r="B586" s="3" t="s">
        <v>1102</v>
      </c>
      <c r="C586" s="3" t="s">
        <v>1103</v>
      </c>
      <c r="D586" s="15" t="s">
        <v>178</v>
      </c>
    </row>
    <row r="587" spans="1:4" s="2" customFormat="1" ht="15" customHeight="1" x14ac:dyDescent="0.25">
      <c r="A587" s="15">
        <v>610</v>
      </c>
      <c r="B587" s="3" t="s">
        <v>1104</v>
      </c>
      <c r="C587" s="3" t="s">
        <v>1105</v>
      </c>
      <c r="D587" s="15" t="s">
        <v>1358</v>
      </c>
    </row>
    <row r="588" spans="1:4" s="2" customFormat="1" ht="15" customHeight="1" x14ac:dyDescent="0.25">
      <c r="A588" s="15">
        <v>275</v>
      </c>
      <c r="B588" s="3" t="s">
        <v>1106</v>
      </c>
      <c r="C588" s="3" t="s">
        <v>1107</v>
      </c>
      <c r="D588" s="15" t="s">
        <v>1358</v>
      </c>
    </row>
    <row r="589" spans="1:4" s="2" customFormat="1" ht="15" customHeight="1" x14ac:dyDescent="0.25">
      <c r="A589" s="15">
        <v>514</v>
      </c>
      <c r="B589" s="3" t="s">
        <v>1108</v>
      </c>
      <c r="C589" s="3" t="s">
        <v>1109</v>
      </c>
      <c r="D589" s="15" t="s">
        <v>178</v>
      </c>
    </row>
    <row r="590" spans="1:4" s="2" customFormat="1" ht="15" customHeight="1" x14ac:dyDescent="0.25">
      <c r="A590" s="15">
        <v>515</v>
      </c>
      <c r="B590" s="3" t="s">
        <v>1110</v>
      </c>
      <c r="C590" s="3" t="s">
        <v>1210</v>
      </c>
      <c r="D590" s="15" t="s">
        <v>178</v>
      </c>
    </row>
    <row r="591" spans="1:4" s="2" customFormat="1" ht="15" customHeight="1" x14ac:dyDescent="0.25">
      <c r="A591" s="15">
        <v>516</v>
      </c>
      <c r="B591" s="3" t="s">
        <v>1111</v>
      </c>
      <c r="C591" s="3" t="s">
        <v>1211</v>
      </c>
      <c r="D591" s="15" t="s">
        <v>178</v>
      </c>
    </row>
    <row r="592" spans="1:4" s="2" customFormat="1" ht="15" customHeight="1" x14ac:dyDescent="0.25">
      <c r="A592" s="15">
        <v>517</v>
      </c>
      <c r="B592" s="3" t="s">
        <v>1112</v>
      </c>
      <c r="C592" s="3" t="s">
        <v>1212</v>
      </c>
      <c r="D592" s="15" t="s">
        <v>178</v>
      </c>
    </row>
    <row r="593" spans="1:4" s="2" customFormat="1" ht="15" customHeight="1" x14ac:dyDescent="0.25">
      <c r="A593" s="15">
        <v>611</v>
      </c>
      <c r="B593" s="3" t="s">
        <v>1113</v>
      </c>
      <c r="C593" s="3" t="s">
        <v>1114</v>
      </c>
      <c r="D593" s="15" t="s">
        <v>1358</v>
      </c>
    </row>
    <row r="594" spans="1:4" s="2" customFormat="1" ht="15" customHeight="1" x14ac:dyDescent="0.25">
      <c r="A594" s="15">
        <v>613</v>
      </c>
      <c r="B594" s="3" t="s">
        <v>1115</v>
      </c>
      <c r="C594" s="3" t="s">
        <v>1116</v>
      </c>
      <c r="D594" s="15" t="s">
        <v>178</v>
      </c>
    </row>
    <row r="595" spans="1:4" s="2" customFormat="1" ht="15" customHeight="1" x14ac:dyDescent="0.25">
      <c r="A595" s="15">
        <v>614</v>
      </c>
      <c r="B595" s="3" t="s">
        <v>1117</v>
      </c>
      <c r="C595" s="3" t="s">
        <v>1118</v>
      </c>
      <c r="D595" s="15" t="s">
        <v>178</v>
      </c>
    </row>
    <row r="596" spans="1:4" s="2" customFormat="1" ht="15" customHeight="1" x14ac:dyDescent="0.25">
      <c r="A596" s="15">
        <v>615</v>
      </c>
      <c r="B596" s="3" t="s">
        <v>1119</v>
      </c>
      <c r="C596" s="3" t="s">
        <v>1120</v>
      </c>
      <c r="D596" s="15" t="s">
        <v>178</v>
      </c>
    </row>
    <row r="597" spans="1:4" s="2" customFormat="1" ht="15" customHeight="1" x14ac:dyDescent="0.25">
      <c r="A597" s="15">
        <v>616</v>
      </c>
      <c r="B597" s="3" t="s">
        <v>1121</v>
      </c>
      <c r="C597" s="3" t="s">
        <v>1122</v>
      </c>
      <c r="D597" s="15" t="s">
        <v>1358</v>
      </c>
    </row>
    <row r="598" spans="1:4" s="2" customFormat="1" ht="15" customHeight="1" x14ac:dyDescent="0.25">
      <c r="A598" s="15">
        <v>617</v>
      </c>
      <c r="B598" s="3" t="s">
        <v>1123</v>
      </c>
      <c r="C598" s="3" t="s">
        <v>1124</v>
      </c>
      <c r="D598" s="15" t="s">
        <v>178</v>
      </c>
    </row>
    <row r="599" spans="1:4" s="2" customFormat="1" ht="15" customHeight="1" x14ac:dyDescent="0.25">
      <c r="A599" s="15">
        <v>618</v>
      </c>
      <c r="B599" s="3" t="s">
        <v>1125</v>
      </c>
      <c r="C599" s="3" t="s">
        <v>1126</v>
      </c>
      <c r="D599" s="15" t="s">
        <v>178</v>
      </c>
    </row>
    <row r="600" spans="1:4" s="2" customFormat="1" ht="15" customHeight="1" x14ac:dyDescent="0.25">
      <c r="A600" s="15">
        <v>619</v>
      </c>
      <c r="B600" s="3" t="s">
        <v>1127</v>
      </c>
      <c r="C600" s="3" t="s">
        <v>1128</v>
      </c>
      <c r="D600" s="15" t="s">
        <v>1358</v>
      </c>
    </row>
    <row r="601" spans="1:4" s="2" customFormat="1" ht="15" customHeight="1" x14ac:dyDescent="0.25">
      <c r="A601" s="15">
        <v>620</v>
      </c>
      <c r="B601" s="3" t="s">
        <v>1129</v>
      </c>
      <c r="C601" s="3" t="s">
        <v>1130</v>
      </c>
      <c r="D601" s="15" t="s">
        <v>178</v>
      </c>
    </row>
    <row r="602" spans="1:4" s="2" customFormat="1" ht="15" customHeight="1" x14ac:dyDescent="0.25">
      <c r="A602" s="15">
        <v>621</v>
      </c>
      <c r="B602" s="3" t="s">
        <v>1131</v>
      </c>
      <c r="C602" s="3" t="s">
        <v>1132</v>
      </c>
      <c r="D602" s="15" t="s">
        <v>178</v>
      </c>
    </row>
    <row r="603" spans="1:4" s="2" customFormat="1" ht="15" customHeight="1" x14ac:dyDescent="0.25">
      <c r="A603" s="15">
        <v>622</v>
      </c>
      <c r="B603" s="3" t="s">
        <v>1133</v>
      </c>
      <c r="C603" s="3" t="s">
        <v>1134</v>
      </c>
      <c r="D603" s="15" t="s">
        <v>1358</v>
      </c>
    </row>
    <row r="604" spans="1:4" s="2" customFormat="1" ht="15" customHeight="1" x14ac:dyDescent="0.25">
      <c r="A604" s="15">
        <v>623</v>
      </c>
      <c r="B604" s="3" t="s">
        <v>1135</v>
      </c>
      <c r="C604" s="3" t="s">
        <v>1136</v>
      </c>
      <c r="D604" s="15" t="s">
        <v>1358</v>
      </c>
    </row>
    <row r="605" spans="1:4" s="2" customFormat="1" ht="15" customHeight="1" x14ac:dyDescent="0.25">
      <c r="A605" s="15">
        <v>624</v>
      </c>
      <c r="B605" s="3" t="s">
        <v>1137</v>
      </c>
      <c r="C605" s="3" t="s">
        <v>1138</v>
      </c>
      <c r="D605" s="15" t="s">
        <v>1358</v>
      </c>
    </row>
    <row r="606" spans="1:4" s="2" customFormat="1" ht="15" customHeight="1" x14ac:dyDescent="0.25">
      <c r="A606" s="15">
        <v>625</v>
      </c>
      <c r="B606" s="3" t="s">
        <v>1139</v>
      </c>
      <c r="C606" s="3" t="s">
        <v>1140</v>
      </c>
      <c r="D606" s="15" t="s">
        <v>178</v>
      </c>
    </row>
    <row r="607" spans="1:4" s="2" customFormat="1" ht="15" customHeight="1" x14ac:dyDescent="0.25">
      <c r="A607" s="15">
        <v>626</v>
      </c>
      <c r="B607" s="3" t="s">
        <v>1141</v>
      </c>
      <c r="C607" s="3" t="s">
        <v>1142</v>
      </c>
      <c r="D607" s="15" t="s">
        <v>178</v>
      </c>
    </row>
    <row r="608" spans="1:4" s="2" customFormat="1" ht="15" customHeight="1" x14ac:dyDescent="0.25">
      <c r="A608" s="15">
        <v>627</v>
      </c>
      <c r="B608" s="3" t="s">
        <v>1143</v>
      </c>
      <c r="C608" s="3" t="s">
        <v>1144</v>
      </c>
      <c r="D608" s="15" t="s">
        <v>1358</v>
      </c>
    </row>
    <row r="609" spans="1:4" s="2" customFormat="1" ht="15" customHeight="1" x14ac:dyDescent="0.25">
      <c r="A609" s="15">
        <v>628</v>
      </c>
      <c r="B609" s="3" t="s">
        <v>1145</v>
      </c>
      <c r="C609" s="3" t="s">
        <v>1146</v>
      </c>
      <c r="D609" s="15" t="s">
        <v>1358</v>
      </c>
    </row>
    <row r="610" spans="1:4" s="2" customFormat="1" ht="15" customHeight="1" x14ac:dyDescent="0.25">
      <c r="A610" s="15">
        <v>629</v>
      </c>
      <c r="B610" s="3" t="s">
        <v>1147</v>
      </c>
      <c r="C610" s="3" t="s">
        <v>1213</v>
      </c>
      <c r="D610" s="15" t="s">
        <v>1358</v>
      </c>
    </row>
    <row r="611" spans="1:4" s="2" customFormat="1" ht="15" customHeight="1" x14ac:dyDescent="0.25">
      <c r="A611" s="15">
        <v>630</v>
      </c>
      <c r="B611" s="3" t="s">
        <v>1148</v>
      </c>
      <c r="C611" s="3" t="s">
        <v>1214</v>
      </c>
      <c r="D611" s="15" t="s">
        <v>1358</v>
      </c>
    </row>
    <row r="612" spans="1:4" s="2" customFormat="1" ht="30" customHeight="1" x14ac:dyDescent="0.25">
      <c r="A612" s="15">
        <v>631</v>
      </c>
      <c r="B612" s="3" t="s">
        <v>1149</v>
      </c>
      <c r="C612" s="3" t="s">
        <v>1215</v>
      </c>
      <c r="D612" s="15" t="s">
        <v>1358</v>
      </c>
    </row>
    <row r="613" spans="1:4" s="2" customFormat="1" ht="15" customHeight="1" x14ac:dyDescent="0.25">
      <c r="A613" s="15">
        <v>632</v>
      </c>
      <c r="B613" s="3" t="s">
        <v>1150</v>
      </c>
      <c r="C613" s="3" t="s">
        <v>1151</v>
      </c>
      <c r="D613" s="15" t="s">
        <v>178</v>
      </c>
    </row>
    <row r="614" spans="1:4" s="2" customFormat="1" ht="15" customHeight="1" x14ac:dyDescent="0.25">
      <c r="A614" s="15">
        <v>633</v>
      </c>
      <c r="B614" s="3" t="s">
        <v>1152</v>
      </c>
      <c r="C614" s="3" t="s">
        <v>1153</v>
      </c>
      <c r="D614" s="15" t="s">
        <v>178</v>
      </c>
    </row>
    <row r="615" spans="1:4" s="2" customFormat="1" ht="15" customHeight="1" x14ac:dyDescent="0.25">
      <c r="A615" s="1"/>
      <c r="B615"/>
      <c r="C615" s="18"/>
      <c r="D615" s="15" t="s">
        <v>178</v>
      </c>
    </row>
    <row r="616" spans="1:4" s="2" customFormat="1" ht="15" customHeight="1" x14ac:dyDescent="0.25">
      <c r="A616" s="1"/>
      <c r="B616"/>
      <c r="C616" s="18"/>
      <c r="D616" s="15" t="s">
        <v>178</v>
      </c>
    </row>
    <row r="617" spans="1:4" s="2" customFormat="1" ht="15" customHeight="1" x14ac:dyDescent="0.25">
      <c r="A617" s="1"/>
      <c r="B617"/>
      <c r="C617" s="18"/>
      <c r="D617" s="15" t="s">
        <v>1360</v>
      </c>
    </row>
    <row r="618" spans="1:4" x14ac:dyDescent="0.25">
      <c r="D618" s="1" t="s">
        <v>1361</v>
      </c>
    </row>
    <row r="619" spans="1:4" x14ac:dyDescent="0.25">
      <c r="D619" s="1" t="s">
        <v>1362</v>
      </c>
    </row>
    <row r="620" spans="1:4" x14ac:dyDescent="0.25">
      <c r="D620" s="1" t="s">
        <v>1363</v>
      </c>
    </row>
    <row r="621" spans="1:4" x14ac:dyDescent="0.25">
      <c r="D621" s="1" t="s">
        <v>1364</v>
      </c>
    </row>
    <row r="622" spans="1:4" x14ac:dyDescent="0.25">
      <c r="D622" s="1" t="s">
        <v>1365</v>
      </c>
    </row>
    <row r="623" spans="1:4" x14ac:dyDescent="0.25">
      <c r="D623" s="1" t="s">
        <v>1368</v>
      </c>
    </row>
    <row r="624" spans="1:4" x14ac:dyDescent="0.25">
      <c r="D624" s="1" t="s">
        <v>1366</v>
      </c>
    </row>
    <row r="625" spans="4:4" x14ac:dyDescent="0.25">
      <c r="D625" s="1" t="s">
        <v>1367</v>
      </c>
    </row>
  </sheetData>
  <sheetProtection algorithmName="SHA-512" hashValue="fkYtP1VCCngxmEAmxD6UXayigueGY7mlhY87j1fASw5VpMhaRB3HD2je/uY09XEitVEwIdD8zguPxmwd+LgLbQ==" saltValue="R0RZNydQDpZlwbnczE2O9A==" spinCount="100000" sheet="1" objects="1" scenarios="1" autoFilter="0"/>
  <autoFilter ref="B6:D617"/>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2"/>
  <sheetViews>
    <sheetView workbookViewId="0"/>
  </sheetViews>
  <sheetFormatPr defaultColWidth="8.85546875" defaultRowHeight="15" x14ac:dyDescent="0.25"/>
  <cols>
    <col min="3" max="3" width="8.85546875" style="30"/>
    <col min="4" max="4" width="24" bestFit="1" customWidth="1"/>
    <col min="5" max="5" width="106.7109375" customWidth="1"/>
  </cols>
  <sheetData>
    <row r="3" spans="3:5" s="32" customFormat="1" x14ac:dyDescent="0.25">
      <c r="C3" s="31" t="s">
        <v>1230</v>
      </c>
      <c r="D3" s="32" t="s">
        <v>1231</v>
      </c>
      <c r="E3" s="32" t="s">
        <v>1232</v>
      </c>
    </row>
    <row r="4" spans="3:5" x14ac:dyDescent="0.25">
      <c r="C4" s="30">
        <v>0</v>
      </c>
      <c r="D4" t="s">
        <v>1233</v>
      </c>
      <c r="E4" t="s">
        <v>1234</v>
      </c>
    </row>
    <row r="5" spans="3:5" ht="45" x14ac:dyDescent="0.25">
      <c r="C5" s="30">
        <v>1</v>
      </c>
      <c r="D5" t="s">
        <v>1235</v>
      </c>
      <c r="E5" s="2" t="s">
        <v>1236</v>
      </c>
    </row>
    <row r="6" spans="3:5" ht="30" x14ac:dyDescent="0.25">
      <c r="C6" s="30">
        <v>1.2</v>
      </c>
      <c r="D6" t="s">
        <v>1235</v>
      </c>
      <c r="E6" s="2" t="s">
        <v>1238</v>
      </c>
    </row>
    <row r="7" spans="3:5" ht="75" x14ac:dyDescent="0.25">
      <c r="C7" s="30">
        <v>1.3</v>
      </c>
      <c r="D7" t="s">
        <v>1237</v>
      </c>
      <c r="E7" s="2" t="s">
        <v>1241</v>
      </c>
    </row>
    <row r="8" spans="3:5" x14ac:dyDescent="0.25">
      <c r="C8" s="30">
        <v>1.4</v>
      </c>
      <c r="D8" t="s">
        <v>1233</v>
      </c>
      <c r="E8" s="2" t="s">
        <v>1294</v>
      </c>
    </row>
    <row r="9" spans="3:5" ht="45" x14ac:dyDescent="0.25">
      <c r="C9" s="204">
        <v>1.5</v>
      </c>
      <c r="D9" t="s">
        <v>1355</v>
      </c>
      <c r="E9" s="2" t="s">
        <v>1356</v>
      </c>
    </row>
    <row r="10" spans="3:5" x14ac:dyDescent="0.25">
      <c r="C10" s="204">
        <v>1.51</v>
      </c>
      <c r="D10" t="s">
        <v>1233</v>
      </c>
      <c r="E10" s="2" t="s">
        <v>1359</v>
      </c>
    </row>
    <row r="11" spans="3:5" x14ac:dyDescent="0.25">
      <c r="C11" s="204">
        <v>1.52</v>
      </c>
      <c r="D11" t="s">
        <v>1233</v>
      </c>
      <c r="E11" s="2" t="s">
        <v>1369</v>
      </c>
    </row>
    <row r="12" spans="3:5" x14ac:dyDescent="0.25">
      <c r="C12" s="204">
        <v>1.53</v>
      </c>
      <c r="D12" t="s">
        <v>1233</v>
      </c>
      <c r="E12" s="2" t="s">
        <v>1370</v>
      </c>
    </row>
  </sheetData>
  <pageMargins left="0.7" right="0.7" top="0.75" bottom="0.75" header="0.3" footer="0.3"/>
  <extLst>
    <ext xmlns:mx="http://schemas.microsoft.com/office/mac/excel/2008/main" uri="{64002731-A6B0-56B0-2670-7721B7C09600}">
      <mx:PLV Mode="0" OnePage="0" WScale="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Genentech</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FBED5D-34B5-45AB-A348-10AE231D2050}"/>
</file>

<file path=customXml/itemProps2.xml><?xml version="1.0" encoding="utf-8"?>
<ds:datastoreItem xmlns:ds="http://schemas.openxmlformats.org/officeDocument/2006/customXml" ds:itemID="{9F220231-E116-4281-9DC2-43BD9D06DBFA}"/>
</file>

<file path=customXml/itemProps3.xml><?xml version="1.0" encoding="utf-8"?>
<ds:datastoreItem xmlns:ds="http://schemas.openxmlformats.org/officeDocument/2006/customXml" ds:itemID="{055C7820-164C-4028-B7ED-26D533288E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Cleaner Air Oregon</dc:title>
  <dc:creator>GISKA Jonathan</dc:creator>
  <cp:lastModifiedBy>WOLLERMAN Tim</cp:lastModifiedBy>
  <cp:lastPrinted>2018-12-14T23:57:06Z</cp:lastPrinted>
  <dcterms:created xsi:type="dcterms:W3CDTF">2018-11-29T22:27:46Z</dcterms:created>
  <dcterms:modified xsi:type="dcterms:W3CDTF">2020-01-03T20:45:34Z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