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trlProps/ctrlProp1.xml" ContentType="application/vnd.ms-excel.controlproperties+xml"/>
  <Override PartName="/xl/ctrlProps/ctrlProp2.xml" ContentType="application/vnd.ms-excel.controlpropertie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codeName="ThisWorkbook"/>
  <mc:AlternateContent xmlns:mc="http://schemas.openxmlformats.org/markup-compatibility/2006">
    <mc:Choice Requires="x15">
      <x15ac:absPath xmlns:x15ac="http://schemas.microsoft.com/office/spreadsheetml/2010/11/ac" url="U:\Forms\MASTER Forms Copies\"/>
    </mc:Choice>
  </mc:AlternateContent>
  <xr:revisionPtr revIDLastSave="0" documentId="13_ncr:1_{CA9FB41E-CCBD-4C33-9707-CFB1F201FFB3}" xr6:coauthVersionLast="47" xr6:coauthVersionMax="47" xr10:uidLastSave="{00000000-0000-0000-0000-000000000000}"/>
  <bookViews>
    <workbookView xWindow="30612" yWindow="-108" windowWidth="30936" windowHeight="16776" xr2:uid="{C5C3E6BF-DA8F-45AE-A29F-C67B8F13FAA5}"/>
  </bookViews>
  <sheets>
    <sheet name="RegisterEntryTool" sheetId="12" r:id="rId1"/>
    <sheet name="SalaryHourRequest" sheetId="14" r:id="rId2"/>
  </sheets>
  <definedNames>
    <definedName name="CkBoxList">RegisterEntryTool!$AB$4:$AB$5</definedName>
    <definedName name="CompileDate">#REF!</definedName>
    <definedName name="CompilePayPeriod">#REF!</definedName>
    <definedName name="DateHire">SalaryHourRequest!$D$17</definedName>
    <definedName name="DateTerm">SalaryHourRequest!$D$19</definedName>
    <definedName name="EEName">SalaryHourRequest!$I$16</definedName>
    <definedName name="EffPayDate">RegisterEntryTool!$AA$23:$AA$72</definedName>
    <definedName name="EIN">SalaryHourRequest!$I$18</definedName>
    <definedName name="EndDate">SalaryHourRequest!$G$28</definedName>
    <definedName name="ERNum">SalaryHourRequest!$I$20</definedName>
    <definedName name="_xlnm.Print_Area" localSheetId="0">RegisterEntryTool!$A$1:$M$73</definedName>
    <definedName name="_xlnm.Print_Area" localSheetId="1">SalaryHourRequest!$A$4:$O$112</definedName>
    <definedName name="RegisterContrib">RegisterEntryTool!$J$23:$J$72</definedName>
    <definedName name="RegisterData">RegisterEntryTool!$D$23:$K$72</definedName>
    <definedName name="RegisterHours">RegisterEntryTool!$H$23:$H$72</definedName>
    <definedName name="RegisterLWOP">RegisterEntryTool!$C$23:$C$72</definedName>
    <definedName name="RegisterPayDate">RegisterEntryTool!$G$23:$G$72</definedName>
    <definedName name="RegisterPayPeriod">RegisterEntryTool!$D$23:$D$72</definedName>
    <definedName name="RegisterPF">RegisterEntryTool!$K$23:$K$72</definedName>
    <definedName name="RegisterPFCode">#REF!</definedName>
    <definedName name="RegisterSalary">RegisterEntryTool!$I$23:$I$72</definedName>
    <definedName name="StartDate">SalaryHourRequest!$E$28</definedName>
    <definedName name="TaxYear">SalaryHourRequest!$D$22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B4" i="12" l="1" a="1"/>
  <c r="AB5" i="12"/>
  <c r="F54" i="14"/>
  <c r="K105" i="14"/>
  <c r="I105" i="14"/>
  <c r="G105" i="14"/>
  <c r="D105" i="14"/>
  <c r="E6" i="12"/>
  <c r="E10" i="12"/>
  <c r="K10" i="12"/>
  <c r="I10" i="12"/>
  <c r="I8" i="12"/>
  <c r="F8" i="12"/>
  <c r="K6" i="12"/>
  <c r="H6" i="12"/>
  <c r="E27" i="12"/>
  <c r="E28" i="12"/>
  <c r="E29" i="12"/>
  <c r="E30" i="12"/>
  <c r="E31" i="12"/>
  <c r="E32" i="12"/>
  <c r="E33" i="12"/>
  <c r="E34" i="12"/>
  <c r="E35" i="12"/>
  <c r="E36" i="12"/>
  <c r="E37" i="12"/>
  <c r="E38" i="12"/>
  <c r="E39" i="12"/>
  <c r="E40" i="12"/>
  <c r="E41" i="12"/>
  <c r="E42" i="12"/>
  <c r="E43" i="12"/>
  <c r="E44" i="12"/>
  <c r="E45" i="12"/>
  <c r="E46" i="12"/>
  <c r="E47" i="12"/>
  <c r="E48" i="12"/>
  <c r="E49" i="12"/>
  <c r="E50" i="12"/>
  <c r="E51" i="12"/>
  <c r="E52" i="12"/>
  <c r="E53" i="12"/>
  <c r="E54" i="12"/>
  <c r="E55" i="12"/>
  <c r="E56" i="12"/>
  <c r="E57" i="12"/>
  <c r="E58" i="12"/>
  <c r="E59" i="12"/>
  <c r="E60" i="12"/>
  <c r="E61" i="12"/>
  <c r="E62" i="12"/>
  <c r="E63" i="12"/>
  <c r="E64" i="12"/>
  <c r="E65" i="12"/>
  <c r="E66" i="12"/>
  <c r="E67" i="12"/>
  <c r="E68" i="12"/>
  <c r="E69" i="12"/>
  <c r="E70" i="12"/>
  <c r="E71" i="12"/>
  <c r="E72" i="12"/>
  <c r="AB4" i="12"/>
  <c r="AA23" i="12"/>
  <c r="AA24" i="12"/>
  <c r="AA25" i="12"/>
  <c r="AA26" i="12"/>
  <c r="D27" i="12"/>
  <c r="F27" i="12"/>
  <c r="AA27" i="12"/>
  <c r="D28" i="12"/>
  <c r="F28" i="12"/>
  <c r="D29" i="12"/>
  <c r="AA28" i="12"/>
  <c r="F29" i="12"/>
  <c r="D30" i="12"/>
  <c r="AA29" i="12"/>
  <c r="F30" i="12"/>
  <c r="AA30" i="12"/>
  <c r="D31" i="12"/>
  <c r="F31" i="12"/>
  <c r="AA31" i="12"/>
  <c r="D32" i="12"/>
  <c r="F32" i="12"/>
  <c r="D33" i="12"/>
  <c r="AA32" i="12"/>
  <c r="F33" i="12"/>
  <c r="AA33" i="12"/>
  <c r="D34" i="12"/>
  <c r="F34" i="12"/>
  <c r="AA34" i="12"/>
  <c r="D35" i="12"/>
  <c r="F35" i="12"/>
  <c r="D36" i="12"/>
  <c r="AA35" i="12"/>
  <c r="F36" i="12"/>
  <c r="D37" i="12"/>
  <c r="AA36" i="12"/>
  <c r="F37" i="12"/>
  <c r="D38" i="12"/>
  <c r="AA37" i="12"/>
  <c r="F38" i="12"/>
  <c r="AA38" i="12"/>
  <c r="D39" i="12"/>
  <c r="F39" i="12"/>
  <c r="AA39" i="12"/>
  <c r="D40" i="12"/>
  <c r="F40" i="12"/>
  <c r="D41" i="12"/>
  <c r="AA40" i="12"/>
  <c r="F41" i="12"/>
  <c r="AA41" i="12"/>
  <c r="D42" i="12"/>
  <c r="F42" i="12"/>
  <c r="AA42" i="12"/>
  <c r="D43" i="12"/>
  <c r="F43" i="12"/>
  <c r="D44" i="12"/>
  <c r="AA43" i="12"/>
  <c r="F44" i="12"/>
  <c r="AA44" i="12"/>
  <c r="D45" i="12"/>
  <c r="F45" i="12"/>
  <c r="D46" i="12"/>
  <c r="AA45" i="12"/>
  <c r="F46" i="12"/>
  <c r="AA46" i="12"/>
  <c r="D47" i="12"/>
  <c r="F47" i="12"/>
  <c r="AA47" i="12"/>
  <c r="D48" i="12"/>
  <c r="F48" i="12"/>
  <c r="D49" i="12"/>
  <c r="AA48" i="12"/>
  <c r="F49" i="12"/>
  <c r="AA49" i="12"/>
  <c r="D50" i="12"/>
  <c r="F50" i="12"/>
  <c r="AA50" i="12"/>
  <c r="D51" i="12"/>
  <c r="F51" i="12"/>
  <c r="D52" i="12"/>
  <c r="AA51" i="12"/>
  <c r="F52" i="12"/>
  <c r="D53" i="12"/>
  <c r="AA52" i="12"/>
  <c r="F53" i="12"/>
  <c r="AA53" i="12"/>
  <c r="D54" i="12"/>
  <c r="F54" i="12"/>
  <c r="AA54" i="12"/>
  <c r="D55" i="12"/>
  <c r="F55" i="12"/>
  <c r="AA55" i="12"/>
  <c r="D56" i="12"/>
  <c r="F56" i="12"/>
  <c r="D57" i="12"/>
  <c r="AA56" i="12"/>
  <c r="F57" i="12"/>
  <c r="AA57" i="12"/>
  <c r="D58" i="12"/>
  <c r="F58" i="12"/>
  <c r="AA58" i="12"/>
  <c r="D59" i="12"/>
  <c r="F59" i="12"/>
  <c r="D60" i="12"/>
  <c r="AA59" i="12"/>
  <c r="F60" i="12"/>
  <c r="D61" i="12"/>
  <c r="AA60" i="12"/>
  <c r="F61" i="12"/>
  <c r="D62" i="12"/>
  <c r="AA61" i="12"/>
  <c r="F62" i="12"/>
  <c r="AA62" i="12"/>
  <c r="D63" i="12"/>
  <c r="F63" i="12"/>
  <c r="D64" i="12"/>
  <c r="AA63" i="12"/>
  <c r="F64" i="12"/>
  <c r="D65" i="12"/>
  <c r="AA64" i="12"/>
  <c r="F65" i="12"/>
  <c r="AA65" i="12"/>
  <c r="D66" i="12"/>
  <c r="F66" i="12"/>
  <c r="AA66" i="12"/>
  <c r="D67" i="12"/>
  <c r="F67" i="12"/>
  <c r="D68" i="12"/>
  <c r="AA67" i="12"/>
  <c r="F68" i="12"/>
  <c r="D69" i="12"/>
  <c r="AA68" i="12"/>
  <c r="F69" i="12"/>
  <c r="AA69" i="12"/>
  <c r="D70" i="12"/>
  <c r="F70" i="12"/>
  <c r="AA70" i="12"/>
  <c r="D71" i="12"/>
  <c r="F71" i="12"/>
  <c r="AA71" i="12"/>
  <c r="D72" i="12"/>
  <c r="F72" i="12"/>
  <c r="AA72" i="12"/>
  <c r="D37" i="14" a="1"/>
  <c r="D37" i="14"/>
  <c r="D38" i="14" a="1"/>
  <c r="D38" i="14"/>
  <c r="G37" i="14"/>
  <c r="M37" i="14" a="1"/>
  <c r="M37" i="14"/>
  <c r="F37" i="14"/>
  <c r="H37" i="14" a="1"/>
  <c r="H37" i="14"/>
  <c r="J37" i="14" a="1"/>
  <c r="J37" i="14"/>
  <c r="D39" i="14" a="1"/>
  <c r="D39" i="14"/>
  <c r="K37" i="14"/>
  <c r="M38" i="14" a="1"/>
  <c r="M38" i="14"/>
  <c r="K38" i="14"/>
  <c r="G38" i="14"/>
  <c r="F38" i="14"/>
  <c r="H38" i="14" a="1"/>
  <c r="H38" i="14"/>
  <c r="J38" i="14" a="1"/>
  <c r="J38" i="14"/>
  <c r="G39" i="14"/>
  <c r="M39" i="14" a="1"/>
  <c r="M39" i="14"/>
  <c r="K39" i="14"/>
  <c r="F39" i="14"/>
  <c r="D40" i="14" a="1"/>
  <c r="D40" i="14"/>
  <c r="J39" i="14" a="1"/>
  <c r="J39" i="14"/>
  <c r="H39" i="14" a="1"/>
  <c r="H39" i="14"/>
  <c r="M40" i="14" a="1"/>
  <c r="M40" i="14"/>
  <c r="K40" i="14"/>
  <c r="F40" i="14"/>
  <c r="G40" i="14"/>
  <c r="D41" i="14" a="1"/>
  <c r="D41" i="14"/>
  <c r="J40" i="14" a="1"/>
  <c r="J40" i="14"/>
  <c r="H40" i="14" a="1"/>
  <c r="H40" i="14"/>
  <c r="G41" i="14"/>
  <c r="M41" i="14" a="1"/>
  <c r="M41" i="14"/>
  <c r="K41" i="14"/>
  <c r="F41" i="14"/>
  <c r="D42" i="14" a="1"/>
  <c r="D42" i="14"/>
  <c r="F42" i="14"/>
  <c r="G42" i="14"/>
  <c r="M42" i="14" a="1"/>
  <c r="M42" i="14"/>
  <c r="D43" i="14" a="1"/>
  <c r="D43" i="14"/>
  <c r="H41" i="14" a="1"/>
  <c r="H41" i="14"/>
  <c r="J41" i="14" a="1"/>
  <c r="J41" i="14"/>
  <c r="K42" i="14"/>
  <c r="M43" i="14" a="1"/>
  <c r="M43" i="14"/>
  <c r="K43" i="14"/>
  <c r="G43" i="14"/>
  <c r="F43" i="14"/>
  <c r="D44" i="14" a="1"/>
  <c r="D44" i="14"/>
  <c r="H42" i="14" a="1"/>
  <c r="H42" i="14"/>
  <c r="J42" i="14" a="1"/>
  <c r="J42" i="14"/>
  <c r="G44" i="14"/>
  <c r="M44" i="14" a="1"/>
  <c r="M44" i="14"/>
  <c r="K44" i="14"/>
  <c r="F44" i="14"/>
  <c r="D45" i="14" a="1"/>
  <c r="D45" i="14"/>
  <c r="J43" i="14" a="1"/>
  <c r="J43" i="14"/>
  <c r="H43" i="14" a="1"/>
  <c r="H43" i="14"/>
  <c r="F45" i="14"/>
  <c r="G45" i="14"/>
  <c r="M45" i="14" a="1"/>
  <c r="M45" i="14"/>
  <c r="K45" i="14"/>
  <c r="D46" i="14" a="1"/>
  <c r="D46" i="14"/>
  <c r="J44" i="14" a="1"/>
  <c r="J44" i="14"/>
  <c r="H44" i="14" a="1"/>
  <c r="H44" i="14"/>
  <c r="F46" i="14"/>
  <c r="G46" i="14"/>
  <c r="M46" i="14" a="1"/>
  <c r="M46" i="14"/>
  <c r="K46" i="14"/>
  <c r="D47" i="14" a="1"/>
  <c r="D47" i="14"/>
  <c r="J45" i="14" a="1"/>
  <c r="J45" i="14"/>
  <c r="H45" i="14" a="1"/>
  <c r="H45" i="14"/>
  <c r="G47" i="14"/>
  <c r="F47" i="14"/>
  <c r="M47" i="14" a="1"/>
  <c r="M47" i="14"/>
  <c r="K47" i="14"/>
  <c r="D48" i="14" a="1"/>
  <c r="D48" i="14"/>
  <c r="H46" i="14" a="1"/>
  <c r="H46" i="14"/>
  <c r="J46" i="14" a="1"/>
  <c r="J46" i="14"/>
  <c r="G48" i="14"/>
  <c r="M48" i="14" a="1"/>
  <c r="M48" i="14"/>
  <c r="K48" i="14"/>
  <c r="F48" i="14"/>
  <c r="D49" i="14" a="1"/>
  <c r="D49" i="14"/>
  <c r="J47" i="14" a="1"/>
  <c r="J47" i="14"/>
  <c r="H47" i="14" a="1"/>
  <c r="H47" i="14"/>
  <c r="F49" i="14"/>
  <c r="G49" i="14"/>
  <c r="M49" i="14" a="1"/>
  <c r="M49" i="14"/>
  <c r="K49" i="14"/>
  <c r="D50" i="14" a="1"/>
  <c r="D50" i="14"/>
  <c r="H48" i="14" a="1"/>
  <c r="H48" i="14"/>
  <c r="J48" i="14" a="1"/>
  <c r="J48" i="14"/>
  <c r="G50" i="14"/>
  <c r="F50" i="14"/>
  <c r="F51" i="14"/>
  <c r="M50" i="14" a="1"/>
  <c r="M50" i="14"/>
  <c r="H49" i="14" a="1"/>
  <c r="H49" i="14"/>
  <c r="J49" i="14" a="1"/>
  <c r="J49" i="14"/>
  <c r="K50" i="14"/>
  <c r="M51" i="14"/>
  <c r="H50" i="14" a="1"/>
  <c r="H50" i="14"/>
  <c r="H51" i="14"/>
  <c r="J50" i="14" a="1"/>
  <c r="J50" i="14"/>
  <c r="J51" i="1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ABSHER Allison * EGS</author>
  </authors>
  <commentList>
    <comment ref="M1" authorId="0" shapeId="0" xr:uid="{D7892459-657B-4D73-BF47-9DC57C37BDD7}">
      <text>
        <r>
          <rPr>
            <b/>
            <sz val="9"/>
            <color indexed="81"/>
            <rFont val="Tahoma"/>
            <charset val="1"/>
          </rPr>
          <t>Processing Note:</t>
        </r>
        <r>
          <rPr>
            <sz val="9"/>
            <color indexed="81"/>
            <rFont val="Tahoma"/>
            <charset val="1"/>
          </rPr>
          <t xml:space="preserve">
For the formulas in this worksheet to summarize properly, you must complete at least these fields:
  </t>
        </r>
        <r>
          <rPr>
            <u/>
            <sz val="9"/>
            <color indexed="81"/>
            <rFont val="Tahoma"/>
            <family val="2"/>
          </rPr>
          <t>FIELD NAME - LOCATION</t>
        </r>
        <r>
          <rPr>
            <sz val="9"/>
            <color indexed="81"/>
            <rFont val="Tahoma"/>
            <charset val="1"/>
          </rPr>
          <t xml:space="preserve">
* Year - SalaryHourRequest
* From and To Pay Periods - SalaryHourRequest
* Pay Date for each Pay Period - RegisterEntry</t>
        </r>
      </text>
    </comment>
    <comment ref="AA22" authorId="0" shapeId="0" xr:uid="{0E572CD0-F484-42FA-8CDB-E821B7D79B53}">
      <text>
        <r>
          <rPr>
            <b/>
            <sz val="9"/>
            <color indexed="81"/>
            <rFont val="Tahoma"/>
            <family val="2"/>
          </rPr>
          <t>ABSHER Allison * EGS:</t>
        </r>
        <r>
          <rPr>
            <sz val="9"/>
            <color indexed="81"/>
            <rFont val="Tahoma"/>
            <family val="2"/>
          </rPr>
          <t xml:space="preserve">
This column substitutes the Run 1 pay date when a corrective is used.</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ABSHER Allison * EGS</author>
  </authors>
  <commentList>
    <comment ref="O4" authorId="0" shapeId="0" xr:uid="{43415824-22D5-400B-9EDA-72CC21111941}">
      <text>
        <r>
          <rPr>
            <b/>
            <sz val="9"/>
            <color indexed="81"/>
            <rFont val="Tahoma"/>
            <charset val="1"/>
          </rPr>
          <t>Processing Note:</t>
        </r>
        <r>
          <rPr>
            <sz val="9"/>
            <color indexed="81"/>
            <rFont val="Tahoma"/>
            <charset val="1"/>
          </rPr>
          <t xml:space="preserve">
For the formulas in this worksheet to summarize properly, you must complete at least these fields:
  </t>
        </r>
        <r>
          <rPr>
            <u/>
            <sz val="9"/>
            <color indexed="81"/>
            <rFont val="Tahoma"/>
            <family val="2"/>
          </rPr>
          <t>FIELD NAME - LOCATION</t>
        </r>
        <r>
          <rPr>
            <sz val="9"/>
            <color indexed="81"/>
            <rFont val="Tahoma"/>
            <charset val="1"/>
          </rPr>
          <t xml:space="preserve">
* Year - SalaryHourRequest
* From and To Pay Periods - SalaryHourRequest
* Pay Date for each Pay Period - RegisterEntry</t>
        </r>
      </text>
    </comment>
  </commentList>
</comments>
</file>

<file path=xl/sharedStrings.xml><?xml version="1.0" encoding="utf-8"?>
<sst xmlns="http://schemas.openxmlformats.org/spreadsheetml/2006/main" count="123" uniqueCount="103">
  <si>
    <t>This is a CORRECTIVE</t>
  </si>
  <si>
    <t>Pay Period</t>
  </si>
  <si>
    <t>Run</t>
  </si>
  <si>
    <t>Pay Date</t>
  </si>
  <si>
    <t>Hours</t>
  </si>
  <si>
    <t>PERS
Subject
Salary</t>
  </si>
  <si>
    <t>Contribution
Paid</t>
  </si>
  <si>
    <t>P&amp;F Unit
Amount</t>
  </si>
  <si>
    <t>Website:</t>
  </si>
  <si>
    <t>http://oregon.gov/DAS/EGS/FBS/CPERS/</t>
  </si>
  <si>
    <t>Find this form on our website at:</t>
  </si>
  <si>
    <t>http://oregon.gov/DAS/EGS/FBS/CPERS/Pages/form.aspx</t>
  </si>
  <si>
    <t>Employee Name:</t>
  </si>
  <si>
    <t>Employee ID:</t>
  </si>
  <si>
    <t>Employer Number:</t>
  </si>
  <si>
    <t>Please complete the following data using payroll pay periods:</t>
  </si>
  <si>
    <t>Date Paid</t>
  </si>
  <si>
    <t>Amount</t>
  </si>
  <si>
    <t>From:</t>
  </si>
  <si>
    <t>To:</t>
  </si>
  <si>
    <r>
      <t xml:space="preserve">Did you include these amounts in the subject salary below?
  Yes </t>
    </r>
    <r>
      <rPr>
        <b/>
        <sz val="18"/>
        <color indexed="8"/>
        <rFont val="Wingdings"/>
        <charset val="2"/>
      </rPr>
      <t>q</t>
    </r>
    <r>
      <rPr>
        <b/>
        <sz val="11"/>
        <color indexed="8"/>
        <rFont val="Wingdings"/>
        <charset val="2"/>
      </rPr>
      <t xml:space="preserve">   </t>
    </r>
    <r>
      <rPr>
        <b/>
        <sz val="11"/>
        <color indexed="8"/>
        <rFont val="Arial"/>
        <family val="2"/>
      </rPr>
      <t xml:space="preserve">No </t>
    </r>
    <r>
      <rPr>
        <b/>
        <sz val="18"/>
        <color indexed="8"/>
        <rFont val="Wingdings"/>
        <charset val="2"/>
      </rPr>
      <t>q</t>
    </r>
  </si>
  <si>
    <t>Hire Date:</t>
  </si>
  <si>
    <t>Term Date:</t>
  </si>
  <si>
    <t>Please check one of the three boxes below:</t>
  </si>
  <si>
    <r>
      <t xml:space="preserve">Employee Contribution 
Type:  </t>
    </r>
    <r>
      <rPr>
        <b/>
        <sz val="11"/>
        <color indexed="8"/>
        <rFont val="Wingdings"/>
        <charset val="2"/>
      </rPr>
      <t>è</t>
    </r>
  </si>
  <si>
    <t>Employer Paid Pre Tax</t>
  </si>
  <si>
    <t>Member Paid Pre Tax</t>
  </si>
  <si>
    <t>Member Paid After Tax</t>
  </si>
  <si>
    <t>EPPT</t>
  </si>
  <si>
    <t>q</t>
  </si>
  <si>
    <t>MPPT</t>
  </si>
  <si>
    <t>MPAT</t>
  </si>
  <si>
    <t>Pay Period
(mm/dd/yyyy)</t>
  </si>
  <si>
    <t>Hours Worked
for PPE in Column 1</t>
  </si>
  <si>
    <t>Pay Date
(mm/dd/yyyy)</t>
  </si>
  <si>
    <t>Contributions
Paid</t>
  </si>
  <si>
    <r>
      <t xml:space="preserve">Police &amp;
Fire (P&amp;F)
</t>
    </r>
    <r>
      <rPr>
        <b/>
        <sz val="11"/>
        <color indexed="8"/>
        <rFont val="Wingdings"/>
        <charset val="2"/>
      </rPr>
      <t>ü</t>
    </r>
  </si>
  <si>
    <t>P&amp;F Unit
Amount
Paid</t>
  </si>
  <si>
    <t>2</t>
  </si>
  <si>
    <t>3</t>
  </si>
  <si>
    <t>4</t>
  </si>
  <si>
    <t>5</t>
  </si>
  <si>
    <t>6</t>
  </si>
  <si>
    <t>7</t>
  </si>
  <si>
    <t>TOTALS:</t>
  </si>
  <si>
    <t>Comment(s)</t>
  </si>
  <si>
    <t>Signature</t>
  </si>
  <si>
    <t>Date</t>
  </si>
  <si>
    <t>Phone Number</t>
  </si>
  <si>
    <t xml:space="preserve">Instructions for Completing the PERS Salary and Hour Request </t>
  </si>
  <si>
    <t>Things to know about the form you received:</t>
  </si>
  <si>
    <r>
      <rPr>
        <sz val="10"/>
        <color indexed="8"/>
        <rFont val="Wingdings"/>
        <charset val="2"/>
      </rPr>
      <t>l</t>
    </r>
    <r>
      <rPr>
        <sz val="10"/>
        <color indexed="8"/>
        <rFont val="Arial"/>
        <family val="2"/>
      </rPr>
      <t xml:space="preserve"> This form replaces the Salary Certification and Salary Breakdown Forms previously used by PERS and the DAS Centralized PERS Services Team.  Old forms will no longer be accepted.  We have created this one form to simplify processing for agencies as well as for our office.</t>
    </r>
  </si>
  <si>
    <r>
      <rPr>
        <sz val="10"/>
        <color indexed="8"/>
        <rFont val="Wingdings"/>
        <charset val="2"/>
      </rPr>
      <t>l</t>
    </r>
    <r>
      <rPr>
        <sz val="10"/>
        <color indexed="8"/>
        <rFont val="Arial"/>
        <family val="2"/>
      </rPr>
      <t xml:space="preserve">  The Employer Number is the four-digit number identified by PERS for the specific agency.  If you are unsure what the employer number is for your agency, please contact the DAS Centralized PERS Services Team analyst for your agency.</t>
    </r>
  </si>
  <si>
    <t>Completing the Form:</t>
  </si>
  <si>
    <t>2. Mark the appropriate box for who paid the PERS pick-up (6%) contributions. For Employer Paid Pre Tax it is EPPT (this is probably 99.9% of the State of Oregon), for Member Paid Pre Tax it is MPPT, and for Member Paid After Tax it is MPAT.</t>
  </si>
  <si>
    <t>Complete the Table as Follows:</t>
  </si>
  <si>
    <r>
      <rPr>
        <b/>
        <sz val="10"/>
        <color indexed="8"/>
        <rFont val="Arial"/>
        <family val="2"/>
      </rPr>
      <t>Column 1:</t>
    </r>
    <r>
      <rPr>
        <sz val="10"/>
        <color indexed="8"/>
        <rFont val="Arial"/>
        <family val="2"/>
      </rPr>
      <t xml:space="preserve">  Enter the pay periods for the time period identified above: i.e. 7/31/2003, 8/31/2003, etc.</t>
    </r>
  </si>
  <si>
    <r>
      <rPr>
        <b/>
        <sz val="10"/>
        <color indexed="8"/>
        <rFont val="Arial"/>
        <family val="2"/>
      </rPr>
      <t>Column 2:</t>
    </r>
    <r>
      <rPr>
        <sz val="10"/>
        <color indexed="8"/>
        <rFont val="Arial"/>
        <family val="2"/>
      </rPr>
      <t xml:space="preserve">  Enter the number of hours worked by the employee during the pay period in that row, excluding any differentials.  This includes overtime hours (hour for hour worked - not time and a half).  Furlough hours are not included when reporting hours for retirees or employees who are on leave without pay (LWOP) and are reported for employees regularly reporting for work.   To determine whether hours are calculated for PERS, match the pay type code to the PAY TYP and RMT columns on the OSPA PTB2 screen for the employee's benefit package code as entered in the PPDB.  OSPA is programmed to look at the RTMT SYST and RTMT STAT codes on the P010 screen to determine the employee’s PERS Membership (Tier 1, Tier 2 or OPSRP).
If no paper timesheet is available, use the employee's hourly rate to estimate the number of hours worked.</t>
    </r>
  </si>
  <si>
    <r>
      <rPr>
        <b/>
        <sz val="10"/>
        <color indexed="8"/>
        <rFont val="Arial"/>
        <family val="2"/>
      </rPr>
      <t>Column 4:</t>
    </r>
    <r>
      <rPr>
        <sz val="10"/>
        <color indexed="8"/>
        <rFont val="Arial"/>
        <family val="2"/>
      </rPr>
      <t xml:space="preserve">  Enter the PERS subject salary paid to the employee for the pay date(s) that fell within the pay period listed.  If more than one pay date fell within that pay period, combine both subject salary amounts for both pay dates and report under the 1st of the month pay date. For example, for the January pay period row report the December subject salary paid on 1/1. To determine whether certain pay type codes are calculated for PERS, match the pay type code to the PAY TYP and RMT columns on the OSPA PTB2 screen for the benefit package code as entered in the PPDB.  OSPA is programmed to look at the RTMT SYST and RTMT STAT codes on the P010 screen to determine the employee’s PERS Membership (Tier 1, Tier 2 or OPSRP).  Subject Salary:  OSPA sets up pay type codes on these screens to be PERS subject or non-subject based upon the member's collective bargaining agreement and the PERS Payment Categories document from the following PERS link:</t>
    </r>
  </si>
  <si>
    <t>http://www.oregon.gov/pers/EMP/Pages/section/er_tools/tools_index.aspx</t>
  </si>
  <si>
    <r>
      <rPr>
        <b/>
        <sz val="10"/>
        <color indexed="8"/>
        <rFont val="Arial"/>
        <family val="2"/>
      </rPr>
      <t>Column 5:</t>
    </r>
    <r>
      <rPr>
        <sz val="10"/>
        <color indexed="8"/>
        <rFont val="Arial"/>
        <family val="2"/>
      </rPr>
      <t xml:space="preserve">  Contributions Paid is the amount actually paid. See the OSPA "Deciphering the Payroll Register" document located at the following OSPS web page for where to find the contribution amounts paid.</t>
    </r>
  </si>
  <si>
    <t>http://www.oregon.gov/DAS/EGS/FBS/OSPS/Pages/pubs.aspx</t>
  </si>
  <si>
    <r>
      <rPr>
        <b/>
        <sz val="10"/>
        <color indexed="8"/>
        <rFont val="Arial"/>
        <family val="2"/>
      </rPr>
      <t>Column 7:</t>
    </r>
    <r>
      <rPr>
        <sz val="10"/>
        <color indexed="8"/>
        <rFont val="Arial"/>
        <family val="2"/>
      </rPr>
      <t xml:space="preserve">  List the PRNN OSPA monthly deduction amount the employee paid using the same rules as in the instructions above for Column 4.  Only Tier 1 and Tier 2 employees are eligible for this deduction and only if the employee is in a police and fire designated position.</t>
    </r>
  </si>
  <si>
    <t>Please see next page for examples and further instructions to complete this form.</t>
  </si>
  <si>
    <r>
      <t xml:space="preserve">Example of how this data will be reported for columns 1-7:
</t>
    </r>
    <r>
      <rPr>
        <sz val="10"/>
        <color indexed="8"/>
        <rFont val="Wingdings"/>
        <charset val="2"/>
      </rPr>
      <t>l</t>
    </r>
    <r>
      <rPr>
        <sz val="10"/>
        <color indexed="8"/>
        <rFont val="Arial"/>
        <family val="2"/>
      </rPr>
      <t xml:space="preserve"> In this scenario the employee was hired 2/15/2002 into a police and fire position.  He had previous PERS history as a Tier 2 plan member who wanted to purchase additional police and fire units.
</t>
    </r>
    <r>
      <rPr>
        <sz val="10"/>
        <color indexed="8"/>
        <rFont val="Wingdings"/>
        <charset val="2"/>
      </rPr>
      <t>l</t>
    </r>
    <r>
      <rPr>
        <sz val="10"/>
        <color indexed="8"/>
        <rFont val="Arial"/>
        <family val="2"/>
      </rPr>
      <t xml:space="preserve"> The hours worked in February are entered into the "Hours" field for February.
</t>
    </r>
    <r>
      <rPr>
        <sz val="10"/>
        <color indexed="8"/>
        <rFont val="Wingdings"/>
        <charset val="2"/>
      </rPr>
      <t>l</t>
    </r>
    <r>
      <rPr>
        <sz val="10"/>
        <color indexed="8"/>
        <rFont val="Arial"/>
        <family val="2"/>
      </rPr>
      <t xml:space="preserve"> However, the salary earned in February was paid in March, and is entered in the "Salary" field for March.
</t>
    </r>
    <r>
      <rPr>
        <sz val="10"/>
        <color indexed="8"/>
        <rFont val="Wingdings"/>
        <charset val="2"/>
      </rPr>
      <t>l</t>
    </r>
    <r>
      <rPr>
        <sz val="10"/>
        <color indexed="8"/>
        <rFont val="Arial"/>
        <family val="2"/>
      </rPr>
      <t xml:space="preserve">   Additionally, since both February and March salary was paid in March, the total salary for both months is entered in the "Salary" field for March.
</t>
    </r>
  </si>
  <si>
    <t>Year:  2002</t>
  </si>
  <si>
    <t>Police 
&amp; Fire</t>
  </si>
  <si>
    <t>P&amp;F Unit
Amounts Paid</t>
  </si>
  <si>
    <t>ü</t>
  </si>
  <si>
    <t>Totals</t>
  </si>
  <si>
    <t>4. Enter any comments as needed.  If the agency was unable to find any reportable wages for the employee after checking OSPA microfiche or State Archives, indicate on the form that the information is no longer available and in line with the State of Oregon Archives Retention Schedule.</t>
  </si>
  <si>
    <t>5. Sign and Date.</t>
  </si>
  <si>
    <t>6. Enter the phone number of the person completing the form in case there are questions.</t>
  </si>
  <si>
    <t>Has full-day LWOP</t>
  </si>
  <si>
    <t>Effective
Pay Date</t>
  </si>
  <si>
    <t xml:space="preserve"> </t>
  </si>
  <si>
    <r>
      <rPr>
        <b/>
        <sz val="11"/>
        <color indexed="8"/>
        <rFont val="Calibri"/>
        <family val="2"/>
      </rPr>
      <t>Payroll Pay Periods</t>
    </r>
    <r>
      <rPr>
        <sz val="11"/>
        <color theme="1"/>
        <rFont val="Calibri"/>
        <family val="2"/>
        <scheme val="minor"/>
      </rPr>
      <t xml:space="preserve">     From:</t>
    </r>
  </si>
  <si>
    <t>Salary and Hour Request Helper Tool</t>
  </si>
  <si>
    <t>1. Enter the requested information direct from your payroll registers.</t>
  </si>
  <si>
    <t>Data Entry Notes:</t>
  </si>
  <si>
    <t xml:space="preserve">    You can override the dates or add more by simply typing in the desired pay periods.</t>
  </si>
  <si>
    <t>x</t>
  </si>
  <si>
    <t>Year:</t>
  </si>
  <si>
    <t>2. Your input will be sorted into the proper reporting data on the tab marked "SalaryHourRequest"</t>
  </si>
  <si>
    <r>
      <t>3. View the "</t>
    </r>
    <r>
      <rPr>
        <u/>
        <sz val="11"/>
        <color indexed="12"/>
        <rFont val="Calibri"/>
        <family val="2"/>
      </rPr>
      <t>SalaryHourRequest</t>
    </r>
    <r>
      <rPr>
        <sz val="11"/>
        <rFont val="Calibri"/>
        <family val="2"/>
      </rPr>
      <t>" tab to finalize and print the Salary and Hour Request form.</t>
    </r>
  </si>
  <si>
    <t>Tax Year:</t>
  </si>
  <si>
    <t>Employer Num:</t>
  </si>
  <si>
    <t>Read from the Salary and Hour Request form as completed by Centralized PERS Services Team analysts:</t>
  </si>
  <si>
    <t>* Months with LWOP and/or corrections need special handling.  Please mark (X) the appropriate column.</t>
  </si>
  <si>
    <t>* The spreadsheet will auto-fill months based on the pay periods entered on the Salary Hour Request form.</t>
  </si>
  <si>
    <r>
      <t xml:space="preserve">Pay Date
</t>
    </r>
    <r>
      <rPr>
        <sz val="10"/>
        <color indexed="8"/>
        <rFont val="Calibri"/>
        <family val="2"/>
      </rPr>
      <t>mm/dd/yyyy</t>
    </r>
  </si>
  <si>
    <r>
      <rPr>
        <sz val="11"/>
        <color indexed="62"/>
        <rFont val="Calibri"/>
        <family val="2"/>
      </rPr>
      <t>Pay Period</t>
    </r>
    <r>
      <rPr>
        <sz val="10"/>
        <color indexed="62"/>
        <rFont val="Calibri"/>
        <family val="2"/>
      </rPr>
      <t xml:space="preserve">
mm/dd/yyyy</t>
    </r>
  </si>
  <si>
    <t>Lump Sum Payoff Type</t>
  </si>
  <si>
    <t>Vacation (LSVP)</t>
  </si>
  <si>
    <t>Comp Time or Other (LSP)</t>
  </si>
  <si>
    <r>
      <rPr>
        <b/>
        <sz val="10"/>
        <color indexed="8"/>
        <rFont val="Arial"/>
        <family val="2"/>
      </rPr>
      <t>Contributions</t>
    </r>
    <r>
      <rPr>
        <b/>
        <sz val="11"/>
        <color indexed="8"/>
        <rFont val="Arial"/>
        <family val="2"/>
      </rPr>
      <t xml:space="preserve">
Paid</t>
    </r>
  </si>
  <si>
    <t>Checkbox List</t>
  </si>
  <si>
    <r>
      <t xml:space="preserve">If you prefer using the form without the register entry tool, </t>
    </r>
    <r>
      <rPr>
        <u/>
        <sz val="10"/>
        <color indexed="12"/>
        <rFont val="Arial"/>
        <family val="2"/>
      </rPr>
      <t>click here to access the online PDF version</t>
    </r>
    <r>
      <rPr>
        <sz val="10"/>
        <rFont val="Arial"/>
        <family val="2"/>
      </rPr>
      <t>.</t>
    </r>
  </si>
  <si>
    <r>
      <rPr>
        <b/>
        <sz val="10"/>
        <rFont val="Arial"/>
        <family val="2"/>
      </rPr>
      <t xml:space="preserve">Column 3: </t>
    </r>
    <r>
      <rPr>
        <sz val="10"/>
        <rFont val="Arial"/>
        <family val="2"/>
      </rPr>
      <t xml:space="preserve"> Enter the appropriate pay date by using either the actual pay date from the payroll registers or by using the "Pay Dates and PERS Rates" guide available at </t>
    </r>
    <r>
      <rPr>
        <u/>
        <sz val="10"/>
        <color indexed="12"/>
        <rFont val="Arial"/>
        <family val="2"/>
      </rPr>
      <t>http://oregon.gov/DAS/EGS/FBS/CPERS/Pages/guidepubs.aspx</t>
    </r>
    <r>
      <rPr>
        <sz val="10"/>
        <rFont val="Arial"/>
        <family val="2"/>
      </rPr>
      <t>.
For example, for the January pay period row report the 1/1 pay date for December wages earned because they were paid in the January 1/31/PPE row. (*See Column 4 below for more information.)</t>
    </r>
  </si>
  <si>
    <r>
      <rPr>
        <b/>
        <sz val="10"/>
        <color indexed="8"/>
        <rFont val="Arial"/>
        <family val="2"/>
      </rPr>
      <t>Column 6:</t>
    </r>
    <r>
      <rPr>
        <sz val="10"/>
        <color indexed="8"/>
        <rFont val="Arial"/>
        <family val="2"/>
      </rPr>
      <t xml:space="preserve">  If the employee was considered to be in a police and fire position by statute and coded as such in PPDB, please mark this box.  HOWEVER:  If the employee became police and fire during the middle of the month, start the employee as police and fire effective the first of the following month due to system constraints.  This box will auto-populate if using the register entry tool.</t>
    </r>
  </si>
  <si>
    <r>
      <rPr>
        <u/>
        <sz val="16"/>
        <color indexed="12"/>
        <rFont val="Arial"/>
        <family val="2"/>
      </rPr>
      <t>Click here to use the Register Entry Tool</t>
    </r>
    <r>
      <rPr>
        <sz val="16"/>
        <rFont val="Arial"/>
        <family val="2"/>
      </rPr>
      <t>, which auto-populates this final form.</t>
    </r>
  </si>
  <si>
    <t>Central.PERSServicesTeam@das.oregon.gov</t>
  </si>
  <si>
    <r>
      <t xml:space="preserve">1. Verify the hire and term dates provided.  If these dates are incorrect, please e-mail the DAS Centralized PERS Services Team analyst for your agency at </t>
    </r>
    <r>
      <rPr>
        <u/>
        <sz val="10"/>
        <color indexed="12"/>
        <rFont val="Arial"/>
        <family val="2"/>
      </rPr>
      <t>Central.PERSServicesTeam@DAS.oregon.gov</t>
    </r>
    <r>
      <rPr>
        <sz val="10"/>
        <rFont val="Arial"/>
        <family val="2"/>
      </rPr>
      <t>, or write a comment in the "Comment(s)" box.</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</si>
</sst>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7" formatCode="&quot;$&quot;#,##0.00_);\(&quot;$&quot;#,##0.00\)"/>
    <numFmt numFmtId="44" formatCode="_(&quot;$&quot;* #,##0.00_);_(&quot;$&quot;* \(#,##0.00\);_(&quot;$&quot;* &quot;-&quot;??_);_(@_)"/>
    <numFmt numFmtId="164" formatCode="m/d/yyyy;@"/>
    <numFmt numFmtId="165" formatCode="mm/dd/yyyy"/>
    <numFmt numFmtId="166" formatCode="_-[$$-1009]* #,##0.00_-;\-[$$-1009]* #,##0.00_-;_-[$$-1009]* &quot;-&quot;??_-;_-@_-"/>
    <numFmt numFmtId="167" formatCode="_([$$-409]* #,##0.00_);_([$$-409]* \(#,##0.00\);_([$$-409]* &quot;-&quot;??_);_(@_)"/>
    <numFmt numFmtId="168" formatCode="m/d/yyyy;;;@"/>
    <numFmt numFmtId="169" formatCode="0;;;@"/>
    <numFmt numFmtId="170" formatCode="_(&quot;$&quot;* #,##0.00_);_(&quot;$&quot;* \(#,##0.00\);_(&quot;$&quot;* &quot;&quot;??_);_(@_)"/>
    <numFmt numFmtId="171" formatCode="m/d/yyyy;;;"/>
    <numFmt numFmtId="172" formatCode="[&lt;=9999999]###\-####;\(###\)\ ###\-####"/>
    <numFmt numFmtId="173" formatCode="@&quot;-checked box&quot;"/>
    <numFmt numFmtId="174" formatCode="@&quot;-empty box&quot;"/>
  </numFmts>
  <fonts count="57" x14ac:knownFonts="1">
    <font>
      <sz val="11"/>
      <color theme="1"/>
      <name val="Calibri"/>
      <family val="2"/>
      <scheme val="minor"/>
    </font>
    <font>
      <b/>
      <sz val="11"/>
      <color indexed="8"/>
      <name val="Arial"/>
      <family val="2"/>
    </font>
    <font>
      <b/>
      <sz val="10"/>
      <color indexed="8"/>
      <name val="Arial"/>
      <family val="2"/>
    </font>
    <font>
      <b/>
      <sz val="18"/>
      <color indexed="8"/>
      <name val="Wingdings"/>
      <charset val="2"/>
    </font>
    <font>
      <b/>
      <sz val="11"/>
      <color indexed="8"/>
      <name val="Wingdings"/>
      <charset val="2"/>
    </font>
    <font>
      <sz val="10"/>
      <color indexed="8"/>
      <name val="Arial"/>
      <family val="2"/>
    </font>
    <font>
      <sz val="10"/>
      <color indexed="8"/>
      <name val="Wingdings"/>
      <charset val="2"/>
    </font>
    <font>
      <sz val="10"/>
      <name val="Arial"/>
      <family val="2"/>
    </font>
    <font>
      <u/>
      <sz val="10"/>
      <color indexed="12"/>
      <name val="Arial"/>
      <family val="2"/>
    </font>
    <font>
      <b/>
      <sz val="10"/>
      <color indexed="8"/>
      <name val="Arial"/>
      <family val="2"/>
    </font>
    <font>
      <b/>
      <sz val="9"/>
      <color indexed="8"/>
      <name val="Arial"/>
      <family val="2"/>
    </font>
    <font>
      <sz val="9"/>
      <color indexed="8"/>
      <name val="Arial"/>
      <family val="2"/>
    </font>
    <font>
      <sz val="9"/>
      <color indexed="8"/>
      <name val="Wingdings"/>
      <charset val="2"/>
    </font>
    <font>
      <b/>
      <sz val="11"/>
      <color indexed="8"/>
      <name val="Calibri"/>
      <family val="2"/>
    </font>
    <font>
      <sz val="9"/>
      <color indexed="81"/>
      <name val="Tahoma"/>
      <family val="2"/>
    </font>
    <font>
      <b/>
      <sz val="9"/>
      <color indexed="81"/>
      <name val="Tahoma"/>
      <family val="2"/>
    </font>
    <font>
      <sz val="11"/>
      <name val="Arial"/>
      <family val="2"/>
    </font>
    <font>
      <sz val="11"/>
      <name val="Calibri"/>
      <family val="2"/>
    </font>
    <font>
      <sz val="11"/>
      <color indexed="62"/>
      <name val="Calibri"/>
      <family val="2"/>
    </font>
    <font>
      <sz val="9"/>
      <color indexed="81"/>
      <name val="Tahoma"/>
      <charset val="1"/>
    </font>
    <font>
      <b/>
      <sz val="9"/>
      <color indexed="81"/>
      <name val="Tahoma"/>
      <charset val="1"/>
    </font>
    <font>
      <u/>
      <sz val="11"/>
      <color indexed="12"/>
      <name val="Calibri"/>
      <family val="2"/>
    </font>
    <font>
      <sz val="10"/>
      <color indexed="62"/>
      <name val="Calibri"/>
      <family val="2"/>
    </font>
    <font>
      <sz val="10"/>
      <color indexed="8"/>
      <name val="Calibri"/>
      <family val="2"/>
    </font>
    <font>
      <u/>
      <sz val="9"/>
      <color indexed="81"/>
      <name val="Tahoma"/>
      <family val="2"/>
    </font>
    <font>
      <b/>
      <sz val="10"/>
      <name val="Arial"/>
      <family val="2"/>
    </font>
    <font>
      <sz val="16"/>
      <name val="Arial"/>
      <family val="2"/>
    </font>
    <font>
      <u/>
      <sz val="16"/>
      <color indexed="12"/>
      <name val="Arial"/>
      <family val="2"/>
    </font>
    <font>
      <u/>
      <sz val="11"/>
      <color theme="10"/>
      <name val="Arial"/>
      <family val="2"/>
    </font>
    <font>
      <sz val="11"/>
      <color theme="1"/>
      <name val="Arial"/>
      <family val="2"/>
    </font>
    <font>
      <b/>
      <sz val="11"/>
      <color theme="1"/>
      <name val="Calibri"/>
      <family val="2"/>
      <scheme val="minor"/>
    </font>
    <font>
      <b/>
      <sz val="10"/>
      <color theme="1"/>
      <name val="Calibri"/>
      <family val="2"/>
      <scheme val="minor"/>
    </font>
    <font>
      <b/>
      <sz val="14"/>
      <color theme="1"/>
      <name val="Calibri"/>
      <family val="2"/>
      <scheme val="minor"/>
    </font>
    <font>
      <sz val="14"/>
      <color theme="1"/>
      <name val="Calibri"/>
      <family val="2"/>
      <scheme val="minor"/>
    </font>
    <font>
      <sz val="10"/>
      <color theme="1"/>
      <name val="Calibri"/>
      <family val="2"/>
      <scheme val="minor"/>
    </font>
    <font>
      <sz val="11"/>
      <color theme="4" tint="-0.499984740745262"/>
      <name val="Calibri"/>
      <family val="2"/>
      <scheme val="minor"/>
    </font>
    <font>
      <b/>
      <sz val="26"/>
      <color theme="1"/>
      <name val="Wingdings"/>
      <charset val="2"/>
    </font>
    <font>
      <sz val="26"/>
      <color theme="1"/>
      <name val="Wingdings"/>
      <charset val="2"/>
    </font>
    <font>
      <sz val="11"/>
      <name val="Calibri"/>
      <family val="2"/>
      <scheme val="minor"/>
    </font>
    <font>
      <u/>
      <sz val="11"/>
      <color theme="1"/>
      <name val="Calibri"/>
      <family val="2"/>
      <scheme val="minor"/>
    </font>
    <font>
      <b/>
      <sz val="18"/>
      <color theme="1"/>
      <name val="Calibri"/>
      <family val="2"/>
      <scheme val="minor"/>
    </font>
    <font>
      <sz val="10"/>
      <color theme="4" tint="-0.499984740745262"/>
      <name val="Calibri"/>
      <family val="2"/>
      <scheme val="minor"/>
    </font>
    <font>
      <b/>
      <sz val="11"/>
      <color theme="1"/>
      <name val="Arial"/>
      <family val="2"/>
    </font>
    <font>
      <sz val="9"/>
      <color theme="1"/>
      <name val="Century Gothic"/>
      <family val="2"/>
    </font>
    <font>
      <b/>
      <sz val="10"/>
      <color theme="1"/>
      <name val="Arial"/>
      <family val="2"/>
    </font>
    <font>
      <sz val="12"/>
      <color theme="1"/>
      <name val="Arial"/>
      <family val="2"/>
    </font>
    <font>
      <b/>
      <sz val="14"/>
      <color theme="1"/>
      <name val="Arial"/>
      <family val="2"/>
    </font>
    <font>
      <b/>
      <sz val="12"/>
      <color theme="1"/>
      <name val="Arial"/>
      <family val="2"/>
    </font>
    <font>
      <b/>
      <sz val="18"/>
      <color rgb="FF000000"/>
      <name val="Arial"/>
      <family val="2"/>
    </font>
    <font>
      <sz val="10"/>
      <color theme="1"/>
      <name val="Arial"/>
      <family val="2"/>
    </font>
    <font>
      <sz val="9"/>
      <color theme="1"/>
      <name val="Arial"/>
      <family val="2"/>
    </font>
    <font>
      <sz val="11"/>
      <color rgb="FFC00000"/>
      <name val="Calibri"/>
      <family val="2"/>
      <scheme val="minor"/>
    </font>
    <font>
      <u/>
      <sz val="9"/>
      <color rgb="FF0000FF"/>
      <name val="Century Gothic"/>
      <family val="2"/>
    </font>
    <font>
      <b/>
      <sz val="20"/>
      <color theme="1"/>
      <name val="Arial"/>
      <family val="2"/>
    </font>
    <font>
      <b/>
      <sz val="8"/>
      <color theme="1"/>
      <name val="Arial"/>
      <family val="2"/>
    </font>
    <font>
      <u/>
      <sz val="10"/>
      <color rgb="FF0000FF"/>
      <name val="Arial"/>
      <family val="2"/>
    </font>
    <font>
      <sz val="10"/>
      <color rgb="FF0000FF"/>
      <name val="Arial"/>
      <family val="2"/>
    </font>
  </fonts>
  <fills count="5">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EECE1"/>
        <bgColor indexed="64"/>
      </patternFill>
    </fill>
  </fills>
  <borders count="47">
    <border>
      <left/>
      <right/>
      <top/>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hair">
        <color indexed="64"/>
      </left>
      <right/>
      <top/>
      <bottom/>
      <diagonal/>
    </border>
    <border>
      <left/>
      <right style="hair">
        <color indexed="64"/>
      </right>
      <top/>
      <bottom/>
      <diagonal/>
    </border>
    <border>
      <left/>
      <right/>
      <top style="hair">
        <color indexed="64"/>
      </top>
      <bottom style="thin">
        <color indexed="64"/>
      </bottom>
      <diagonal/>
    </border>
    <border>
      <left/>
      <right/>
      <top style="medium">
        <color indexed="64"/>
      </top>
      <bottom/>
      <diagonal/>
    </border>
    <border>
      <left style="thin">
        <color indexed="64"/>
      </left>
      <right style="medium">
        <color indexed="64"/>
      </right>
      <top style="medium">
        <color indexed="64"/>
      </top>
      <bottom style="thin">
        <color indexed="64"/>
      </bottom>
      <diagonal/>
    </border>
    <border>
      <left/>
      <right style="medium">
        <color indexed="64"/>
      </right>
      <top style="thin">
        <color indexed="64"/>
      </top>
      <bottom/>
      <diagonal/>
    </border>
    <border>
      <left style="thin">
        <color indexed="64"/>
      </left>
      <right style="thin">
        <color indexed="64"/>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s>
  <cellStyleXfs count="3">
    <xf numFmtId="0" fontId="0" fillId="0" borderId="0"/>
    <xf numFmtId="0" fontId="28" fillId="0" borderId="0" applyNumberFormat="0" applyFill="0" applyBorder="0" applyAlignment="0" applyProtection="0">
      <alignment vertical="top"/>
      <protection locked="0"/>
    </xf>
    <xf numFmtId="0" fontId="29" fillId="0" borderId="0"/>
  </cellStyleXfs>
  <cellXfs count="235">
    <xf numFmtId="0" fontId="0" fillId="0" borderId="0" xfId="0"/>
    <xf numFmtId="0" fontId="0" fillId="2" borderId="0" xfId="0" applyFill="1" applyProtection="1">
      <protection hidden="1"/>
    </xf>
    <xf numFmtId="0" fontId="31" fillId="2" borderId="0" xfId="0" applyFont="1" applyFill="1" applyAlignment="1" applyProtection="1">
      <alignment vertical="top"/>
      <protection hidden="1"/>
    </xf>
    <xf numFmtId="0" fontId="31" fillId="3" borderId="1" xfId="0" applyFont="1" applyFill="1" applyBorder="1" applyAlignment="1" applyProtection="1">
      <alignment horizontal="left" vertical="top"/>
      <protection hidden="1"/>
    </xf>
    <xf numFmtId="0" fontId="31" fillId="3" borderId="0" xfId="0" applyFont="1" applyFill="1" applyAlignment="1" applyProtection="1">
      <alignment horizontal="left" vertical="top"/>
      <protection hidden="1"/>
    </xf>
    <xf numFmtId="0" fontId="31" fillId="3" borderId="2" xfId="0" applyFont="1" applyFill="1" applyBorder="1" applyAlignment="1" applyProtection="1">
      <alignment horizontal="left" vertical="top"/>
      <protection hidden="1"/>
    </xf>
    <xf numFmtId="0" fontId="30" fillId="3" borderId="0" xfId="0" applyFont="1" applyFill="1" applyAlignment="1" applyProtection="1">
      <alignment horizontal="right" vertical="top"/>
      <protection hidden="1"/>
    </xf>
    <xf numFmtId="0" fontId="30" fillId="3" borderId="3" xfId="0" applyFont="1" applyFill="1" applyBorder="1" applyAlignment="1" applyProtection="1">
      <alignment horizontal="center" vertical="top" shrinkToFit="1"/>
      <protection hidden="1"/>
    </xf>
    <xf numFmtId="0" fontId="0" fillId="3" borderId="1" xfId="0" applyFill="1" applyBorder="1" applyProtection="1">
      <protection hidden="1"/>
    </xf>
    <xf numFmtId="0" fontId="0" fillId="3" borderId="0" xfId="0" applyFill="1" applyProtection="1">
      <protection hidden="1"/>
    </xf>
    <xf numFmtId="0" fontId="32" fillId="3" borderId="0" xfId="0" applyFont="1" applyFill="1" applyAlignment="1" applyProtection="1">
      <alignment horizontal="right"/>
      <protection hidden="1"/>
    </xf>
    <xf numFmtId="1" fontId="32" fillId="3" borderId="0" xfId="0" applyNumberFormat="1" applyFont="1" applyFill="1" applyAlignment="1" applyProtection="1">
      <alignment horizontal="center"/>
      <protection hidden="1"/>
    </xf>
    <xf numFmtId="0" fontId="0" fillId="3" borderId="2" xfId="0" applyFill="1" applyBorder="1" applyProtection="1">
      <protection hidden="1"/>
    </xf>
    <xf numFmtId="0" fontId="0" fillId="3" borderId="0" xfId="0" applyFill="1" applyAlignment="1" applyProtection="1">
      <alignment horizontal="right"/>
      <protection hidden="1"/>
    </xf>
    <xf numFmtId="0" fontId="30" fillId="3" borderId="0" xfId="0" applyFont="1" applyFill="1" applyAlignment="1" applyProtection="1">
      <alignment horizontal="right"/>
      <protection hidden="1"/>
    </xf>
    <xf numFmtId="1" fontId="33" fillId="3" borderId="3" xfId="0" applyNumberFormat="1" applyFont="1" applyFill="1" applyBorder="1" applyAlignment="1" applyProtection="1">
      <alignment horizontal="center"/>
      <protection hidden="1"/>
    </xf>
    <xf numFmtId="14" fontId="34" fillId="3" borderId="3" xfId="0" applyNumberFormat="1" applyFont="1" applyFill="1" applyBorder="1" applyAlignment="1" applyProtection="1">
      <alignment horizontal="right"/>
      <protection hidden="1"/>
    </xf>
    <xf numFmtId="14" fontId="34" fillId="3" borderId="3" xfId="0" applyNumberFormat="1" applyFont="1" applyFill="1" applyBorder="1" applyProtection="1">
      <protection hidden="1"/>
    </xf>
    <xf numFmtId="0" fontId="0" fillId="3" borderId="4" xfId="0" applyFill="1" applyBorder="1" applyProtection="1">
      <protection hidden="1"/>
    </xf>
    <xf numFmtId="0" fontId="0" fillId="3" borderId="5" xfId="0" applyFill="1" applyBorder="1" applyProtection="1">
      <protection hidden="1"/>
    </xf>
    <xf numFmtId="0" fontId="32" fillId="3" borderId="5" xfId="0" applyFont="1" applyFill="1" applyBorder="1" applyAlignment="1" applyProtection="1">
      <alignment horizontal="right"/>
      <protection hidden="1"/>
    </xf>
    <xf numFmtId="1" fontId="32" fillId="3" borderId="5" xfId="0" applyNumberFormat="1" applyFont="1" applyFill="1" applyBorder="1" applyAlignment="1" applyProtection="1">
      <alignment horizontal="center"/>
      <protection hidden="1"/>
    </xf>
    <xf numFmtId="0" fontId="0" fillId="3" borderId="6" xfId="0" applyFill="1" applyBorder="1" applyProtection="1">
      <protection hidden="1"/>
    </xf>
    <xf numFmtId="0" fontId="0" fillId="3" borderId="7" xfId="0" applyFill="1" applyBorder="1" applyAlignment="1" applyProtection="1">
      <alignment textRotation="43"/>
      <protection hidden="1"/>
    </xf>
    <xf numFmtId="0" fontId="0" fillId="3" borderId="8" xfId="0" applyFill="1" applyBorder="1" applyAlignment="1" applyProtection="1">
      <alignment textRotation="43"/>
      <protection hidden="1"/>
    </xf>
    <xf numFmtId="0" fontId="35" fillId="3" borderId="9" xfId="0" applyFont="1" applyFill="1" applyBorder="1" applyAlignment="1" applyProtection="1">
      <alignment horizontal="center"/>
      <protection hidden="1"/>
    </xf>
    <xf numFmtId="0" fontId="0" fillId="3" borderId="9" xfId="0" applyFill="1" applyBorder="1" applyAlignment="1" applyProtection="1">
      <alignment horizontal="left" wrapText="1"/>
      <protection hidden="1"/>
    </xf>
    <xf numFmtId="0" fontId="0" fillId="3" borderId="9" xfId="0" applyFill="1" applyBorder="1" applyAlignment="1" applyProtection="1">
      <alignment horizontal="left"/>
      <protection hidden="1"/>
    </xf>
    <xf numFmtId="0" fontId="0" fillId="3" borderId="0" xfId="0" applyFill="1" applyAlignment="1" applyProtection="1">
      <alignment horizontal="left" wrapText="1"/>
      <protection hidden="1"/>
    </xf>
    <xf numFmtId="0" fontId="0" fillId="2" borderId="0" xfId="0" applyFill="1" applyAlignment="1" applyProtection="1">
      <alignment wrapText="1"/>
      <protection hidden="1"/>
    </xf>
    <xf numFmtId="14" fontId="0" fillId="2" borderId="0" xfId="0" applyNumberFormat="1" applyFill="1" applyProtection="1">
      <protection hidden="1"/>
    </xf>
    <xf numFmtId="0" fontId="0" fillId="2" borderId="0" xfId="0" applyFill="1" applyAlignment="1" applyProtection="1">
      <alignment horizontal="center"/>
      <protection hidden="1"/>
    </xf>
    <xf numFmtId="14" fontId="29" fillId="3" borderId="5" xfId="2" applyNumberFormat="1" applyFill="1" applyBorder="1" applyProtection="1">
      <protection locked="0"/>
    </xf>
    <xf numFmtId="0" fontId="36" fillId="3" borderId="6" xfId="2" applyFont="1" applyFill="1" applyBorder="1" applyAlignment="1" applyProtection="1">
      <alignment horizontal="center" vertical="center"/>
      <protection locked="0"/>
    </xf>
    <xf numFmtId="0" fontId="37" fillId="3" borderId="6" xfId="2" applyFont="1" applyFill="1" applyBorder="1" applyAlignment="1" applyProtection="1">
      <alignment horizontal="center" vertical="center"/>
      <protection locked="0"/>
    </xf>
    <xf numFmtId="0" fontId="0" fillId="3" borderId="10" xfId="0" applyFill="1" applyBorder="1" applyProtection="1">
      <protection hidden="1"/>
    </xf>
    <xf numFmtId="0" fontId="0" fillId="3" borderId="11" xfId="0" applyFill="1" applyBorder="1" applyProtection="1">
      <protection hidden="1"/>
    </xf>
    <xf numFmtId="0" fontId="0" fillId="3" borderId="11" xfId="0" applyFill="1" applyBorder="1" applyAlignment="1" applyProtection="1">
      <alignment horizontal="center"/>
      <protection hidden="1"/>
    </xf>
    <xf numFmtId="0" fontId="0" fillId="3" borderId="12" xfId="0" applyFill="1" applyBorder="1" applyProtection="1">
      <protection hidden="1"/>
    </xf>
    <xf numFmtId="0" fontId="0" fillId="3" borderId="13" xfId="0" applyFill="1" applyBorder="1" applyProtection="1">
      <protection hidden="1"/>
    </xf>
    <xf numFmtId="0" fontId="0" fillId="3" borderId="14" xfId="0" applyFill="1" applyBorder="1" applyProtection="1">
      <protection hidden="1"/>
    </xf>
    <xf numFmtId="0" fontId="31" fillId="3" borderId="13" xfId="0" applyFont="1" applyFill="1" applyBorder="1" applyAlignment="1" applyProtection="1">
      <alignment vertical="top"/>
      <protection hidden="1"/>
    </xf>
    <xf numFmtId="0" fontId="31" fillId="3" borderId="14" xfId="0" applyFont="1" applyFill="1" applyBorder="1" applyAlignment="1" applyProtection="1">
      <alignment vertical="top"/>
      <protection hidden="1"/>
    </xf>
    <xf numFmtId="0" fontId="38" fillId="3" borderId="0" xfId="1" applyFont="1" applyFill="1" applyBorder="1" applyAlignment="1" applyProtection="1">
      <alignment horizontal="left"/>
      <protection hidden="1"/>
    </xf>
    <xf numFmtId="0" fontId="0" fillId="3" borderId="0" xfId="0" applyFill="1" applyAlignment="1" applyProtection="1">
      <alignment horizontal="center"/>
      <protection hidden="1"/>
    </xf>
    <xf numFmtId="0" fontId="39" fillId="3" borderId="0" xfId="0" applyFont="1" applyFill="1" applyProtection="1">
      <protection hidden="1"/>
    </xf>
    <xf numFmtId="0" fontId="0" fillId="0" borderId="0" xfId="0" applyAlignment="1" applyProtection="1">
      <alignment horizontal="center" vertical="center"/>
      <protection locked="0"/>
    </xf>
    <xf numFmtId="169" fontId="0" fillId="0" borderId="0" xfId="0" applyNumberFormat="1" applyAlignment="1" applyProtection="1">
      <alignment horizontal="center"/>
      <protection locked="0"/>
    </xf>
    <xf numFmtId="164" fontId="0" fillId="0" borderId="0" xfId="0" applyNumberFormat="1" applyAlignment="1" applyProtection="1">
      <alignment horizontal="center"/>
      <protection locked="0"/>
    </xf>
    <xf numFmtId="2" fontId="0" fillId="0" borderId="0" xfId="0" applyNumberFormat="1" applyAlignment="1" applyProtection="1">
      <alignment horizontal="center"/>
      <protection locked="0"/>
    </xf>
    <xf numFmtId="44" fontId="0" fillId="0" borderId="0" xfId="0" applyNumberFormat="1" applyAlignment="1" applyProtection="1">
      <alignment horizontal="left"/>
      <protection locked="0"/>
    </xf>
    <xf numFmtId="44" fontId="0" fillId="3" borderId="0" xfId="0" applyNumberFormat="1" applyFill="1" applyAlignment="1" applyProtection="1">
      <alignment horizontal="left"/>
      <protection hidden="1"/>
    </xf>
    <xf numFmtId="0" fontId="0" fillId="3" borderId="15" xfId="0" applyFill="1" applyBorder="1" applyProtection="1">
      <protection hidden="1"/>
    </xf>
    <xf numFmtId="0" fontId="0" fillId="3" borderId="9" xfId="0" applyFill="1" applyBorder="1" applyProtection="1">
      <protection hidden="1"/>
    </xf>
    <xf numFmtId="0" fontId="0" fillId="3" borderId="8" xfId="0" applyFill="1" applyBorder="1" applyProtection="1">
      <protection hidden="1"/>
    </xf>
    <xf numFmtId="0" fontId="0" fillId="3" borderId="0" xfId="0" applyFill="1" applyAlignment="1" applyProtection="1">
      <alignment horizontal="left"/>
      <protection hidden="1"/>
    </xf>
    <xf numFmtId="0" fontId="40" fillId="3" borderId="0" xfId="0" applyFont="1" applyFill="1" applyAlignment="1" applyProtection="1">
      <alignment horizontal="center" wrapText="1"/>
      <protection hidden="1"/>
    </xf>
    <xf numFmtId="0" fontId="40" fillId="3" borderId="0" xfId="0" applyFont="1" applyFill="1" applyAlignment="1" applyProtection="1">
      <alignment horizontal="center"/>
      <protection hidden="1"/>
    </xf>
    <xf numFmtId="0" fontId="38" fillId="3" borderId="0" xfId="0" applyFont="1" applyFill="1" applyAlignment="1" applyProtection="1">
      <alignment horizontal="left"/>
      <protection hidden="1"/>
    </xf>
    <xf numFmtId="0" fontId="0" fillId="0" borderId="16" xfId="0" applyBorder="1" applyAlignment="1" applyProtection="1">
      <alignment horizontal="center" vertical="center"/>
      <protection locked="0"/>
    </xf>
    <xf numFmtId="44" fontId="0" fillId="0" borderId="17" xfId="0" applyNumberFormat="1" applyBorder="1" applyAlignment="1" applyProtection="1">
      <alignment horizontal="left"/>
      <protection locked="0"/>
    </xf>
    <xf numFmtId="0" fontId="0" fillId="3" borderId="18" xfId="0" applyFill="1" applyBorder="1" applyProtection="1">
      <protection hidden="1"/>
    </xf>
    <xf numFmtId="0" fontId="0" fillId="3" borderId="18" xfId="0" applyFill="1" applyBorder="1" applyAlignment="1" applyProtection="1">
      <alignment horizontal="center"/>
      <protection hidden="1"/>
    </xf>
    <xf numFmtId="0" fontId="41" fillId="3" borderId="9" xfId="0" applyFont="1" applyFill="1" applyBorder="1" applyAlignment="1" applyProtection="1">
      <alignment horizontal="left" wrapText="1"/>
      <protection hidden="1"/>
    </xf>
    <xf numFmtId="0" fontId="42" fillId="3" borderId="0" xfId="2" applyFont="1" applyFill="1" applyAlignment="1">
      <alignment horizontal="center" vertical="center" wrapText="1"/>
    </xf>
    <xf numFmtId="0" fontId="42" fillId="3" borderId="4" xfId="2" applyFont="1" applyFill="1" applyBorder="1" applyAlignment="1">
      <alignment horizontal="center" vertical="center" wrapText="1"/>
    </xf>
    <xf numFmtId="173" fontId="31" fillId="2" borderId="0" xfId="0" applyNumberFormat="1" applyFont="1" applyFill="1" applyAlignment="1" applyProtection="1">
      <alignment vertical="top"/>
      <protection hidden="1"/>
    </xf>
    <xf numFmtId="174" fontId="31" fillId="2" borderId="0" xfId="0" applyNumberFormat="1" applyFont="1" applyFill="1" applyAlignment="1" applyProtection="1">
      <alignment vertical="top"/>
      <protection hidden="1"/>
    </xf>
    <xf numFmtId="0" fontId="29" fillId="3" borderId="0" xfId="2" applyFill="1"/>
    <xf numFmtId="0" fontId="29" fillId="2" borderId="0" xfId="2" applyFill="1"/>
    <xf numFmtId="0" fontId="29" fillId="3" borderId="10" xfId="2" applyFill="1" applyBorder="1"/>
    <xf numFmtId="0" fontId="29" fillId="3" borderId="11" xfId="2" applyFill="1" applyBorder="1"/>
    <xf numFmtId="0" fontId="29" fillId="3" borderId="12" xfId="2" applyFill="1" applyBorder="1"/>
    <xf numFmtId="0" fontId="29" fillId="3" borderId="13" xfId="2" applyFill="1" applyBorder="1"/>
    <xf numFmtId="0" fontId="43" fillId="3" borderId="0" xfId="2" applyFont="1" applyFill="1"/>
    <xf numFmtId="0" fontId="29" fillId="3" borderId="14" xfId="2" applyFill="1" applyBorder="1"/>
    <xf numFmtId="0" fontId="43" fillId="3" borderId="0" xfId="2" applyFont="1" applyFill="1" applyAlignment="1">
      <alignment horizontal="left"/>
    </xf>
    <xf numFmtId="0" fontId="42" fillId="3" borderId="0" xfId="2" applyFont="1" applyFill="1" applyAlignment="1">
      <alignment horizontal="right"/>
    </xf>
    <xf numFmtId="165" fontId="42" fillId="3" borderId="19" xfId="2" applyNumberFormat="1" applyFont="1" applyFill="1" applyBorder="1"/>
    <xf numFmtId="0" fontId="29" fillId="2" borderId="0" xfId="2" quotePrefix="1" applyFill="1"/>
    <xf numFmtId="0" fontId="42" fillId="3" borderId="0" xfId="2" applyFont="1" applyFill="1" applyAlignment="1">
      <alignment horizontal="left"/>
    </xf>
    <xf numFmtId="165" fontId="42" fillId="3" borderId="0" xfId="2" applyNumberFormat="1" applyFont="1" applyFill="1"/>
    <xf numFmtId="0" fontId="44" fillId="4" borderId="20" xfId="2" applyFont="1" applyFill="1" applyBorder="1" applyAlignment="1">
      <alignment horizontal="center"/>
    </xf>
    <xf numFmtId="0" fontId="42" fillId="3" borderId="0" xfId="2" applyFont="1" applyFill="1"/>
    <xf numFmtId="14" fontId="45" fillId="3" borderId="0" xfId="2" applyNumberFormat="1" applyFont="1" applyFill="1"/>
    <xf numFmtId="0" fontId="29" fillId="3" borderId="1" xfId="2" applyFill="1" applyBorder="1" applyAlignment="1">
      <alignment horizontal="center"/>
    </xf>
    <xf numFmtId="0" fontId="29" fillId="3" borderId="0" xfId="2" applyFill="1" applyAlignment="1">
      <alignment horizontal="center"/>
    </xf>
    <xf numFmtId="7" fontId="42" fillId="3" borderId="21" xfId="2" applyNumberFormat="1" applyFont="1" applyFill="1" applyBorder="1"/>
    <xf numFmtId="0" fontId="44" fillId="3" borderId="0" xfId="2" applyFont="1" applyFill="1"/>
    <xf numFmtId="0" fontId="45" fillId="3" borderId="0" xfId="2" applyFont="1" applyFill="1"/>
    <xf numFmtId="0" fontId="45" fillId="3" borderId="13" xfId="2" applyFont="1" applyFill="1" applyBorder="1"/>
    <xf numFmtId="0" fontId="45" fillId="3" borderId="14" xfId="2" applyFont="1" applyFill="1" applyBorder="1"/>
    <xf numFmtId="0" fontId="45" fillId="2" borderId="0" xfId="2" applyFont="1" applyFill="1"/>
    <xf numFmtId="0" fontId="42" fillId="3" borderId="0" xfId="2" applyFont="1" applyFill="1" applyAlignment="1">
      <alignment horizontal="center"/>
    </xf>
    <xf numFmtId="0" fontId="46" fillId="3" borderId="0" xfId="2" applyFont="1" applyFill="1" applyAlignment="1">
      <alignment horizontal="center"/>
    </xf>
    <xf numFmtId="0" fontId="46" fillId="3" borderId="13" xfId="2" applyFont="1" applyFill="1" applyBorder="1" applyAlignment="1">
      <alignment horizontal="center"/>
    </xf>
    <xf numFmtId="0" fontId="46" fillId="3" borderId="14" xfId="2" applyFont="1" applyFill="1" applyBorder="1" applyAlignment="1">
      <alignment horizontal="center"/>
    </xf>
    <xf numFmtId="0" fontId="46" fillId="2" borderId="0" xfId="2" applyFont="1" applyFill="1" applyAlignment="1">
      <alignment horizontal="center"/>
    </xf>
    <xf numFmtId="0" fontId="47" fillId="3" borderId="0" xfId="2" applyFont="1" applyFill="1"/>
    <xf numFmtId="0" fontId="47" fillId="3" borderId="13" xfId="2" applyFont="1" applyFill="1" applyBorder="1"/>
    <xf numFmtId="0" fontId="42" fillId="4" borderId="5" xfId="2" applyFont="1" applyFill="1" applyBorder="1" applyAlignment="1">
      <alignment horizontal="center" vertical="center" wrapText="1"/>
    </xf>
    <xf numFmtId="0" fontId="47" fillId="3" borderId="14" xfId="2" applyFont="1" applyFill="1" applyBorder="1"/>
    <xf numFmtId="0" fontId="47" fillId="2" borderId="0" xfId="2" applyFont="1" applyFill="1"/>
    <xf numFmtId="49" fontId="47" fillId="3" borderId="22" xfId="2" applyNumberFormat="1" applyFont="1" applyFill="1" applyBorder="1" applyAlignment="1">
      <alignment horizontal="center"/>
    </xf>
    <xf numFmtId="2" fontId="29" fillId="3" borderId="23" xfId="2" applyNumberFormat="1" applyFill="1" applyBorder="1" applyAlignment="1">
      <alignment horizontal="center"/>
    </xf>
    <xf numFmtId="37" fontId="29" fillId="3" borderId="7" xfId="2" applyNumberFormat="1" applyFill="1" applyBorder="1" applyAlignment="1">
      <alignment horizontal="center"/>
    </xf>
    <xf numFmtId="170" fontId="29" fillId="3" borderId="7" xfId="2" applyNumberFormat="1" applyFill="1" applyBorder="1"/>
    <xf numFmtId="165" fontId="42" fillId="3" borderId="15" xfId="2" applyNumberFormat="1" applyFont="1" applyFill="1" applyBorder="1"/>
    <xf numFmtId="165" fontId="42" fillId="3" borderId="9" xfId="2" applyNumberFormat="1" applyFont="1" applyFill="1" applyBorder="1"/>
    <xf numFmtId="2" fontId="42" fillId="3" borderId="3" xfId="2" applyNumberFormat="1" applyFont="1" applyFill="1" applyBorder="1" applyAlignment="1">
      <alignment horizontal="center"/>
    </xf>
    <xf numFmtId="0" fontId="42" fillId="4" borderId="3" xfId="2" applyFont="1" applyFill="1" applyBorder="1"/>
    <xf numFmtId="170" fontId="42" fillId="3" borderId="3" xfId="2" applyNumberFormat="1" applyFont="1" applyFill="1" applyBorder="1"/>
    <xf numFmtId="0" fontId="45" fillId="3" borderId="5" xfId="2" applyFont="1" applyFill="1" applyBorder="1"/>
    <xf numFmtId="0" fontId="45" fillId="3" borderId="15" xfId="2" applyFont="1" applyFill="1" applyBorder="1"/>
    <xf numFmtId="0" fontId="45" fillId="3" borderId="9" xfId="2" applyFont="1" applyFill="1" applyBorder="1"/>
    <xf numFmtId="0" fontId="45" fillId="3" borderId="8" xfId="2" applyFont="1" applyFill="1" applyBorder="1"/>
    <xf numFmtId="0" fontId="48" fillId="3" borderId="0" xfId="2" applyFont="1" applyFill="1" applyAlignment="1">
      <alignment horizontal="left" vertical="center"/>
    </xf>
    <xf numFmtId="0" fontId="49" fillId="3" borderId="0" xfId="2" applyFont="1" applyFill="1" applyAlignment="1">
      <alignment horizontal="left" wrapText="1"/>
    </xf>
    <xf numFmtId="0" fontId="9" fillId="3" borderId="0" xfId="2" applyFont="1" applyFill="1" applyAlignment="1">
      <alignment horizontal="center" vertical="center" wrapText="1"/>
    </xf>
    <xf numFmtId="0" fontId="10" fillId="3" borderId="0" xfId="2" applyFont="1" applyFill="1" applyAlignment="1">
      <alignment horizontal="center" vertical="center" wrapText="1"/>
    </xf>
    <xf numFmtId="0" fontId="10" fillId="4" borderId="5" xfId="2" applyFont="1" applyFill="1" applyBorder="1" applyAlignment="1">
      <alignment horizontal="center" vertical="center" wrapText="1"/>
    </xf>
    <xf numFmtId="14" fontId="11" fillId="3" borderId="7" xfId="2" applyNumberFormat="1" applyFont="1" applyFill="1" applyBorder="1" applyAlignment="1">
      <alignment horizontal="center" vertical="center" wrapText="1"/>
    </xf>
    <xf numFmtId="166" fontId="11" fillId="3" borderId="7" xfId="2" applyNumberFormat="1" applyFont="1" applyFill="1" applyBorder="1" applyAlignment="1">
      <alignment horizontal="center" vertical="center" wrapText="1"/>
    </xf>
    <xf numFmtId="0" fontId="12" fillId="3" borderId="7" xfId="2" applyFont="1" applyFill="1" applyBorder="1" applyAlignment="1">
      <alignment horizontal="center" vertical="center" wrapText="1"/>
    </xf>
    <xf numFmtId="14" fontId="11" fillId="3" borderId="3" xfId="2" applyNumberFormat="1" applyFont="1" applyFill="1" applyBorder="1" applyAlignment="1">
      <alignment horizontal="center" vertical="center" wrapText="1"/>
    </xf>
    <xf numFmtId="166" fontId="11" fillId="3" borderId="3" xfId="2" applyNumberFormat="1" applyFont="1" applyFill="1" applyBorder="1" applyAlignment="1">
      <alignment horizontal="center" vertical="center" wrapText="1"/>
    </xf>
    <xf numFmtId="0" fontId="12" fillId="3" borderId="3" xfId="2" applyFont="1" applyFill="1" applyBorder="1" applyAlignment="1">
      <alignment horizontal="center" vertical="center" wrapText="1"/>
    </xf>
    <xf numFmtId="0" fontId="50" fillId="3" borderId="3" xfId="2" applyFont="1" applyFill="1" applyBorder="1" applyAlignment="1">
      <alignment horizontal="center"/>
    </xf>
    <xf numFmtId="0" fontId="11" fillId="3" borderId="3" xfId="2" applyFont="1" applyFill="1" applyBorder="1" applyAlignment="1">
      <alignment horizontal="center" vertical="center" wrapText="1"/>
    </xf>
    <xf numFmtId="14" fontId="11" fillId="3" borderId="24" xfId="2" applyNumberFormat="1" applyFont="1" applyFill="1" applyBorder="1" applyAlignment="1">
      <alignment horizontal="center" vertical="center" wrapText="1"/>
    </xf>
    <xf numFmtId="0" fontId="11" fillId="3" borderId="24" xfId="2" applyFont="1" applyFill="1" applyBorder="1" applyAlignment="1">
      <alignment horizontal="center" vertical="center" wrapText="1"/>
    </xf>
    <xf numFmtId="166" fontId="11" fillId="3" borderId="24" xfId="2" applyNumberFormat="1" applyFont="1" applyFill="1" applyBorder="1" applyAlignment="1">
      <alignment horizontal="center" vertical="center" wrapText="1"/>
    </xf>
    <xf numFmtId="14" fontId="10" fillId="3" borderId="25" xfId="2" applyNumberFormat="1" applyFont="1" applyFill="1" applyBorder="1" applyAlignment="1">
      <alignment vertical="center" wrapText="1"/>
    </xf>
    <xf numFmtId="0" fontId="10" fillId="4" borderId="7" xfId="2" applyFont="1" applyFill="1" applyBorder="1" applyAlignment="1">
      <alignment horizontal="center" vertical="center" wrapText="1"/>
    </xf>
    <xf numFmtId="166" fontId="10" fillId="3" borderId="7" xfId="2" applyNumberFormat="1" applyFont="1" applyFill="1" applyBorder="1" applyAlignment="1">
      <alignment horizontal="center" vertical="center" wrapText="1"/>
    </xf>
    <xf numFmtId="44" fontId="29" fillId="3" borderId="26" xfId="2" applyNumberFormat="1" applyFill="1" applyBorder="1" applyProtection="1">
      <protection locked="0"/>
    </xf>
    <xf numFmtId="0" fontId="0" fillId="3" borderId="0" xfId="0" applyFill="1" applyAlignment="1" applyProtection="1">
      <alignment horizontal="left"/>
      <protection hidden="1"/>
    </xf>
    <xf numFmtId="0" fontId="51" fillId="3" borderId="0" xfId="0" applyFont="1" applyFill="1" applyAlignment="1" applyProtection="1">
      <alignment horizontal="left"/>
      <protection hidden="1"/>
    </xf>
    <xf numFmtId="168" fontId="0" fillId="0" borderId="0" xfId="0" applyNumberFormat="1" applyAlignment="1" applyProtection="1">
      <alignment horizontal="center"/>
      <protection locked="0"/>
    </xf>
    <xf numFmtId="0" fontId="38" fillId="3" borderId="0" xfId="1" applyFont="1" applyFill="1" applyBorder="1" applyAlignment="1" applyProtection="1">
      <alignment horizontal="left"/>
      <protection locked="0"/>
    </xf>
    <xf numFmtId="0" fontId="40" fillId="3" borderId="0" xfId="0" applyFont="1" applyFill="1" applyAlignment="1" applyProtection="1">
      <alignment horizontal="center" wrapText="1"/>
      <protection hidden="1"/>
    </xf>
    <xf numFmtId="0" fontId="40" fillId="3" borderId="0" xfId="0" applyFont="1" applyFill="1" applyAlignment="1" applyProtection="1">
      <alignment horizontal="center"/>
      <protection hidden="1"/>
    </xf>
    <xf numFmtId="0" fontId="31" fillId="3" borderId="27" xfId="0" applyFont="1" applyFill="1" applyBorder="1" applyAlignment="1" applyProtection="1">
      <alignment horizontal="center" vertical="top"/>
      <protection hidden="1"/>
    </xf>
    <xf numFmtId="0" fontId="31" fillId="3" borderId="19" xfId="0" applyFont="1" applyFill="1" applyBorder="1" applyAlignment="1" applyProtection="1">
      <alignment horizontal="center" vertical="top"/>
      <protection hidden="1"/>
    </xf>
    <xf numFmtId="0" fontId="31" fillId="3" borderId="28" xfId="0" applyFont="1" applyFill="1" applyBorder="1" applyAlignment="1" applyProtection="1">
      <alignment horizontal="center" vertical="top"/>
      <protection hidden="1"/>
    </xf>
    <xf numFmtId="0" fontId="30" fillId="3" borderId="29" xfId="0" applyFont="1" applyFill="1" applyBorder="1" applyAlignment="1" applyProtection="1">
      <alignment horizontal="left" vertical="top"/>
      <protection hidden="1"/>
    </xf>
    <xf numFmtId="0" fontId="30" fillId="3" borderId="30" xfId="0" applyFont="1" applyFill="1" applyBorder="1" applyAlignment="1" applyProtection="1">
      <alignment horizontal="left" vertical="top"/>
      <protection hidden="1"/>
    </xf>
    <xf numFmtId="171" fontId="0" fillId="3" borderId="29" xfId="0" applyNumberFormat="1" applyFill="1" applyBorder="1" applyAlignment="1" applyProtection="1">
      <alignment horizontal="center"/>
      <protection hidden="1"/>
    </xf>
    <xf numFmtId="171" fontId="0" fillId="3" borderId="30" xfId="0" applyNumberFormat="1" applyFill="1" applyBorder="1" applyAlignment="1" applyProtection="1">
      <alignment horizontal="center"/>
      <protection hidden="1"/>
    </xf>
    <xf numFmtId="0" fontId="38" fillId="3" borderId="0" xfId="0" applyFont="1" applyFill="1" applyAlignment="1" applyProtection="1">
      <alignment horizontal="left"/>
      <protection hidden="1"/>
    </xf>
    <xf numFmtId="0" fontId="26" fillId="2" borderId="0" xfId="1" applyFont="1" applyFill="1" applyAlignment="1" applyProtection="1">
      <alignment horizontal="left"/>
    </xf>
    <xf numFmtId="0" fontId="7" fillId="2" borderId="0" xfId="1" applyFont="1" applyFill="1" applyAlignment="1" applyProtection="1">
      <alignment horizontal="left"/>
    </xf>
    <xf numFmtId="0" fontId="29" fillId="3" borderId="5" xfId="2" applyFill="1" applyBorder="1" applyAlignment="1" applyProtection="1">
      <alignment horizontal="left"/>
      <protection locked="0"/>
    </xf>
    <xf numFmtId="165" fontId="29" fillId="3" borderId="5" xfId="2" applyNumberFormat="1" applyFill="1" applyBorder="1" applyAlignment="1" applyProtection="1">
      <alignment horizontal="left"/>
      <protection locked="0"/>
    </xf>
    <xf numFmtId="0" fontId="52" fillId="3" borderId="0" xfId="1" applyFont="1" applyFill="1" applyBorder="1" applyAlignment="1" applyProtection="1">
      <alignment horizontal="left"/>
      <protection locked="0"/>
    </xf>
    <xf numFmtId="0" fontId="44" fillId="4" borderId="31" xfId="2" applyFont="1" applyFill="1" applyBorder="1" applyAlignment="1">
      <alignment horizontal="center"/>
    </xf>
    <xf numFmtId="0" fontId="44" fillId="4" borderId="32" xfId="2" applyFont="1" applyFill="1" applyBorder="1" applyAlignment="1">
      <alignment horizontal="center"/>
    </xf>
    <xf numFmtId="0" fontId="42" fillId="3" borderId="33" xfId="2" applyFont="1" applyFill="1" applyBorder="1" applyAlignment="1">
      <alignment horizontal="right"/>
    </xf>
    <xf numFmtId="0" fontId="42" fillId="3" borderId="3" xfId="2" applyFont="1" applyFill="1" applyBorder="1" applyAlignment="1">
      <alignment horizontal="right"/>
    </xf>
    <xf numFmtId="14" fontId="29" fillId="3" borderId="3" xfId="2" applyNumberFormat="1" applyFill="1" applyBorder="1" applyAlignment="1" applyProtection="1">
      <alignment horizontal="center" vertical="center" wrapText="1"/>
      <protection locked="0"/>
    </xf>
    <xf numFmtId="0" fontId="42" fillId="3" borderId="1" xfId="2" applyFont="1" applyFill="1" applyBorder="1" applyAlignment="1">
      <alignment horizontal="center" vertical="center" wrapText="1"/>
    </xf>
    <xf numFmtId="0" fontId="42" fillId="3" borderId="0" xfId="2" applyFont="1" applyFill="1" applyAlignment="1">
      <alignment horizontal="center" vertical="center" wrapText="1"/>
    </xf>
    <xf numFmtId="0" fontId="42" fillId="3" borderId="2" xfId="2" applyFont="1" applyFill="1" applyBorder="1" applyAlignment="1">
      <alignment horizontal="center" vertical="center" wrapText="1"/>
    </xf>
    <xf numFmtId="0" fontId="42" fillId="3" borderId="4" xfId="2" applyFont="1" applyFill="1" applyBorder="1" applyAlignment="1">
      <alignment horizontal="center" vertical="center" wrapText="1"/>
    </xf>
    <xf numFmtId="0" fontId="42" fillId="3" borderId="5" xfId="2" applyFont="1" applyFill="1" applyBorder="1" applyAlignment="1">
      <alignment horizontal="center" vertical="center" wrapText="1"/>
    </xf>
    <xf numFmtId="0" fontId="42" fillId="3" borderId="6" xfId="2" applyFont="1" applyFill="1" applyBorder="1" applyAlignment="1">
      <alignment horizontal="center" vertical="center" wrapText="1"/>
    </xf>
    <xf numFmtId="0" fontId="53" fillId="3" borderId="0" xfId="2" applyFont="1" applyFill="1" applyAlignment="1" applyProtection="1">
      <alignment horizontal="center"/>
      <protection locked="0"/>
    </xf>
    <xf numFmtId="0" fontId="53" fillId="3" borderId="5" xfId="2" applyFont="1" applyFill="1" applyBorder="1" applyAlignment="1" applyProtection="1">
      <alignment horizontal="center"/>
      <protection locked="0"/>
    </xf>
    <xf numFmtId="0" fontId="42" fillId="3" borderId="0" xfId="2" applyFont="1" applyFill="1" applyAlignment="1">
      <alignment horizontal="left"/>
    </xf>
    <xf numFmtId="0" fontId="54" fillId="4" borderId="34" xfId="2" applyFont="1" applyFill="1" applyBorder="1" applyAlignment="1">
      <alignment horizontal="center"/>
    </xf>
    <xf numFmtId="0" fontId="54" fillId="4" borderId="35" xfId="2" applyFont="1" applyFill="1" applyBorder="1" applyAlignment="1">
      <alignment horizontal="center"/>
    </xf>
    <xf numFmtId="0" fontId="54" fillId="4" borderId="36" xfId="2" applyFont="1" applyFill="1" applyBorder="1" applyAlignment="1">
      <alignment horizontal="center"/>
    </xf>
    <xf numFmtId="0" fontId="54" fillId="4" borderId="37" xfId="2" applyFont="1" applyFill="1" applyBorder="1" applyAlignment="1">
      <alignment horizontal="center"/>
    </xf>
    <xf numFmtId="0" fontId="54" fillId="4" borderId="38" xfId="2" applyFont="1" applyFill="1" applyBorder="1" applyAlignment="1">
      <alignment horizontal="center"/>
    </xf>
    <xf numFmtId="0" fontId="42" fillId="3" borderId="36" xfId="2" applyFont="1" applyFill="1" applyBorder="1" applyAlignment="1">
      <alignment horizontal="center" vertical="center" wrapText="1"/>
    </xf>
    <xf numFmtId="0" fontId="42" fillId="3" borderId="37" xfId="2" applyFont="1" applyFill="1" applyBorder="1" applyAlignment="1">
      <alignment horizontal="center" vertical="center" wrapText="1"/>
    </xf>
    <xf numFmtId="0" fontId="42" fillId="4" borderId="0" xfId="2" applyFont="1" applyFill="1" applyAlignment="1">
      <alignment horizontal="center" vertical="center" wrapText="1"/>
    </xf>
    <xf numFmtId="0" fontId="42" fillId="4" borderId="5" xfId="2" applyFont="1" applyFill="1" applyBorder="1" applyAlignment="1">
      <alignment horizontal="center" vertical="center" wrapText="1"/>
    </xf>
    <xf numFmtId="49" fontId="47" fillId="3" borderId="39" xfId="2" applyNumberFormat="1" applyFont="1" applyFill="1" applyBorder="1" applyAlignment="1">
      <alignment horizontal="center"/>
    </xf>
    <xf numFmtId="49" fontId="47" fillId="3" borderId="40" xfId="2" applyNumberFormat="1" applyFont="1" applyFill="1" applyBorder="1" applyAlignment="1">
      <alignment horizontal="center"/>
    </xf>
    <xf numFmtId="49" fontId="47" fillId="3" borderId="41" xfId="2" applyNumberFormat="1" applyFont="1" applyFill="1" applyBorder="1" applyAlignment="1">
      <alignment horizontal="center"/>
    </xf>
    <xf numFmtId="49" fontId="47" fillId="3" borderId="42" xfId="2" applyNumberFormat="1" applyFont="1" applyFill="1" applyBorder="1" applyAlignment="1">
      <alignment horizontal="center"/>
    </xf>
    <xf numFmtId="165" fontId="29" fillId="3" borderId="7" xfId="2" applyNumberFormat="1" applyFill="1" applyBorder="1" applyAlignment="1">
      <alignment horizontal="center"/>
    </xf>
    <xf numFmtId="44" fontId="29" fillId="3" borderId="7" xfId="2" applyNumberFormat="1" applyFill="1" applyBorder="1" applyAlignment="1">
      <alignment horizontal="center"/>
    </xf>
    <xf numFmtId="170" fontId="29" fillId="3" borderId="3" xfId="2" applyNumberFormat="1" applyFill="1" applyBorder="1" applyAlignment="1">
      <alignment horizontal="center"/>
    </xf>
    <xf numFmtId="165" fontId="29" fillId="3" borderId="3" xfId="2" applyNumberFormat="1" applyFill="1" applyBorder="1" applyAlignment="1">
      <alignment horizontal="center"/>
    </xf>
    <xf numFmtId="44" fontId="29" fillId="3" borderId="3" xfId="2" applyNumberFormat="1" applyFill="1" applyBorder="1" applyAlignment="1">
      <alignment horizontal="center"/>
    </xf>
    <xf numFmtId="170" fontId="42" fillId="3" borderId="29" xfId="2" applyNumberFormat="1" applyFont="1" applyFill="1" applyBorder="1" applyAlignment="1">
      <alignment horizontal="center"/>
    </xf>
    <xf numFmtId="170" fontId="42" fillId="3" borderId="30" xfId="2" applyNumberFormat="1" applyFont="1" applyFill="1" applyBorder="1" applyAlignment="1">
      <alignment horizontal="center"/>
    </xf>
    <xf numFmtId="0" fontId="42" fillId="4" borderId="29" xfId="2" applyFont="1" applyFill="1" applyBorder="1" applyAlignment="1">
      <alignment horizontal="center"/>
    </xf>
    <xf numFmtId="0" fontId="42" fillId="4" borderId="30" xfId="2" applyFont="1" applyFill="1" applyBorder="1" applyAlignment="1">
      <alignment horizontal="center"/>
    </xf>
    <xf numFmtId="0" fontId="42" fillId="3" borderId="0" xfId="2" applyFont="1" applyFill="1" applyAlignment="1">
      <alignment horizontal="right"/>
    </xf>
    <xf numFmtId="0" fontId="42" fillId="3" borderId="14" xfId="2" applyFont="1" applyFill="1" applyBorder="1" applyAlignment="1">
      <alignment horizontal="right"/>
    </xf>
    <xf numFmtId="14" fontId="45" fillId="3" borderId="11" xfId="2" applyNumberFormat="1" applyFont="1" applyFill="1" applyBorder="1" applyAlignment="1" applyProtection="1">
      <alignment horizontal="center"/>
      <protection locked="0"/>
    </xf>
    <xf numFmtId="14" fontId="45" fillId="3" borderId="5" xfId="2" applyNumberFormat="1" applyFont="1" applyFill="1" applyBorder="1" applyAlignment="1" applyProtection="1">
      <alignment horizontal="center"/>
      <protection locked="0"/>
    </xf>
    <xf numFmtId="172" fontId="45" fillId="3" borderId="11" xfId="2" applyNumberFormat="1" applyFont="1" applyFill="1" applyBorder="1" applyAlignment="1" applyProtection="1">
      <alignment horizontal="left"/>
      <protection locked="0"/>
    </xf>
    <xf numFmtId="172" fontId="45" fillId="3" borderId="5" xfId="2" applyNumberFormat="1" applyFont="1" applyFill="1" applyBorder="1" applyAlignment="1" applyProtection="1">
      <alignment horizontal="left"/>
      <protection locked="0"/>
    </xf>
    <xf numFmtId="0" fontId="49" fillId="3" borderId="0" xfId="2" applyFont="1" applyFill="1" applyAlignment="1">
      <alignment horizontal="left" wrapText="1"/>
    </xf>
    <xf numFmtId="0" fontId="7" fillId="3" borderId="0" xfId="1" applyFont="1" applyFill="1" applyAlignment="1" applyProtection="1">
      <alignment horizontal="left" wrapText="1"/>
      <protection locked="0"/>
    </xf>
    <xf numFmtId="0" fontId="55" fillId="3" borderId="0" xfId="1" applyFont="1" applyFill="1" applyAlignment="1" applyProtection="1">
      <alignment horizontal="center" wrapText="1"/>
      <protection locked="0"/>
    </xf>
    <xf numFmtId="0" fontId="56" fillId="3" borderId="0" xfId="2" applyFont="1" applyFill="1" applyAlignment="1" applyProtection="1">
      <alignment horizontal="center" wrapText="1"/>
      <protection locked="0"/>
    </xf>
    <xf numFmtId="0" fontId="5" fillId="3" borderId="0" xfId="2" applyFont="1" applyFill="1" applyAlignment="1">
      <alignment horizontal="left" wrapText="1"/>
    </xf>
    <xf numFmtId="0" fontId="44" fillId="3" borderId="0" xfId="2" applyFont="1" applyFill="1" applyAlignment="1">
      <alignment horizontal="center" wrapText="1"/>
    </xf>
    <xf numFmtId="0" fontId="10" fillId="4" borderId="0" xfId="2" applyFont="1" applyFill="1" applyAlignment="1">
      <alignment horizontal="center" vertical="center" wrapText="1"/>
    </xf>
    <xf numFmtId="0" fontId="10" fillId="4" borderId="5" xfId="2" applyFont="1" applyFill="1" applyBorder="1" applyAlignment="1">
      <alignment horizontal="center" vertical="center" wrapText="1"/>
    </xf>
    <xf numFmtId="1" fontId="11" fillId="3" borderId="25" xfId="2" applyNumberFormat="1" applyFont="1" applyFill="1" applyBorder="1" applyAlignment="1">
      <alignment horizontal="center" vertical="center" wrapText="1"/>
    </xf>
    <xf numFmtId="1" fontId="11" fillId="3" borderId="43" xfId="2" applyNumberFormat="1" applyFont="1" applyFill="1" applyBorder="1" applyAlignment="1">
      <alignment horizontal="center" vertical="center" wrapText="1"/>
    </xf>
    <xf numFmtId="166" fontId="11" fillId="3" borderId="25" xfId="2" applyNumberFormat="1" applyFont="1" applyFill="1" applyBorder="1" applyAlignment="1">
      <alignment horizontal="center" vertical="center" wrapText="1"/>
    </xf>
    <xf numFmtId="166" fontId="11" fillId="3" borderId="43" xfId="2" applyNumberFormat="1" applyFont="1" applyFill="1" applyBorder="1" applyAlignment="1">
      <alignment horizontal="center" vertical="center" wrapText="1"/>
    </xf>
    <xf numFmtId="0" fontId="12" fillId="3" borderId="25" xfId="2" applyFont="1" applyFill="1" applyBorder="1" applyAlignment="1">
      <alignment horizontal="center" vertical="center" wrapText="1"/>
    </xf>
    <xf numFmtId="0" fontId="12" fillId="3" borderId="43" xfId="2" applyFont="1" applyFill="1" applyBorder="1" applyAlignment="1">
      <alignment horizontal="center" vertical="center" wrapText="1"/>
    </xf>
    <xf numFmtId="1" fontId="11" fillId="3" borderId="29" xfId="2" applyNumberFormat="1" applyFont="1" applyFill="1" applyBorder="1" applyAlignment="1">
      <alignment horizontal="center" vertical="center" wrapText="1"/>
    </xf>
    <xf numFmtId="1" fontId="11" fillId="3" borderId="30" xfId="2" applyNumberFormat="1" applyFont="1" applyFill="1" applyBorder="1" applyAlignment="1">
      <alignment horizontal="center" vertical="center" wrapText="1"/>
    </xf>
    <xf numFmtId="166" fontId="11" fillId="3" borderId="29" xfId="2" applyNumberFormat="1" applyFont="1" applyFill="1" applyBorder="1" applyAlignment="1">
      <alignment horizontal="center" vertical="center" wrapText="1"/>
    </xf>
    <xf numFmtId="166" fontId="11" fillId="3" borderId="30" xfId="2" applyNumberFormat="1" applyFont="1" applyFill="1" applyBorder="1" applyAlignment="1">
      <alignment horizontal="center" vertical="center" wrapText="1"/>
    </xf>
    <xf numFmtId="167" fontId="11" fillId="3" borderId="29" xfId="2" applyNumberFormat="1" applyFont="1" applyFill="1" applyBorder="1" applyAlignment="1">
      <alignment horizontal="center" vertical="center" wrapText="1"/>
    </xf>
    <xf numFmtId="167" fontId="11" fillId="3" borderId="30" xfId="2" applyNumberFormat="1" applyFont="1" applyFill="1" applyBorder="1" applyAlignment="1">
      <alignment horizontal="center" vertical="center" wrapText="1"/>
    </xf>
    <xf numFmtId="1" fontId="10" fillId="3" borderId="44" xfId="2" applyNumberFormat="1" applyFont="1" applyFill="1" applyBorder="1" applyAlignment="1">
      <alignment horizontal="center" vertical="center" wrapText="1"/>
    </xf>
    <xf numFmtId="1" fontId="10" fillId="3" borderId="43" xfId="2" applyNumberFormat="1" applyFont="1" applyFill="1" applyBorder="1" applyAlignment="1">
      <alignment horizontal="center" vertical="center" wrapText="1"/>
    </xf>
    <xf numFmtId="166" fontId="10" fillId="3" borderId="15" xfId="2" applyNumberFormat="1" applyFont="1" applyFill="1" applyBorder="1" applyAlignment="1">
      <alignment horizontal="center" vertical="center" wrapText="1"/>
    </xf>
    <xf numFmtId="166" fontId="10" fillId="3" borderId="8" xfId="2" applyNumberFormat="1" applyFont="1" applyFill="1" applyBorder="1" applyAlignment="1">
      <alignment horizontal="center" vertical="center" wrapText="1"/>
    </xf>
    <xf numFmtId="167" fontId="10" fillId="3" borderId="15" xfId="2" applyNumberFormat="1" applyFont="1" applyFill="1" applyBorder="1" applyAlignment="1">
      <alignment horizontal="center" vertical="center" wrapText="1"/>
    </xf>
    <xf numFmtId="167" fontId="10" fillId="3" borderId="8" xfId="2" applyNumberFormat="1" applyFont="1" applyFill="1" applyBorder="1" applyAlignment="1">
      <alignment horizontal="center" vertical="center" wrapText="1"/>
    </xf>
    <xf numFmtId="0" fontId="45" fillId="3" borderId="10" xfId="2" applyFont="1" applyFill="1" applyBorder="1" applyAlignment="1" applyProtection="1">
      <alignment horizontal="center"/>
      <protection locked="0"/>
    </xf>
    <xf numFmtId="0" fontId="45" fillId="3" borderId="11" xfId="2" applyFont="1" applyFill="1" applyBorder="1" applyAlignment="1" applyProtection="1">
      <alignment horizontal="center"/>
      <protection locked="0"/>
    </xf>
    <xf numFmtId="0" fontId="45" fillId="3" borderId="12" xfId="2" applyFont="1" applyFill="1" applyBorder="1" applyAlignment="1" applyProtection="1">
      <alignment horizontal="center"/>
      <protection locked="0"/>
    </xf>
    <xf numFmtId="0" fontId="16" fillId="3" borderId="15" xfId="2" applyFont="1" applyFill="1" applyBorder="1" applyAlignment="1" applyProtection="1">
      <alignment horizontal="left" vertical="top" wrapText="1"/>
      <protection locked="0"/>
    </xf>
    <xf numFmtId="0" fontId="16" fillId="3" borderId="9" xfId="2" applyFont="1" applyFill="1" applyBorder="1" applyAlignment="1" applyProtection="1">
      <alignment horizontal="left" vertical="top" wrapText="1"/>
      <protection locked="0"/>
    </xf>
    <xf numFmtId="0" fontId="16" fillId="3" borderId="8" xfId="2" applyFont="1" applyFill="1" applyBorder="1" applyAlignment="1" applyProtection="1">
      <alignment horizontal="left" vertical="top" wrapText="1"/>
      <protection locked="0"/>
    </xf>
    <xf numFmtId="1" fontId="11" fillId="3" borderId="10" xfId="2" applyNumberFormat="1" applyFont="1" applyFill="1" applyBorder="1" applyAlignment="1">
      <alignment horizontal="center" vertical="center" wrapText="1"/>
    </xf>
    <xf numFmtId="1" fontId="11" fillId="3" borderId="12" xfId="2" applyNumberFormat="1" applyFont="1" applyFill="1" applyBorder="1" applyAlignment="1">
      <alignment horizontal="center" vertical="center" wrapText="1"/>
    </xf>
    <xf numFmtId="166" fontId="11" fillId="3" borderId="45" xfId="2" applyNumberFormat="1" applyFont="1" applyFill="1" applyBorder="1" applyAlignment="1">
      <alignment horizontal="center" vertical="center" wrapText="1"/>
    </xf>
    <xf numFmtId="166" fontId="11" fillId="3" borderId="46" xfId="2" applyNumberFormat="1" applyFont="1" applyFill="1" applyBorder="1" applyAlignment="1">
      <alignment horizontal="center" vertical="center" wrapText="1"/>
    </xf>
    <xf numFmtId="167" fontId="11" fillId="3" borderId="45" xfId="2" applyNumberFormat="1" applyFont="1" applyFill="1" applyBorder="1" applyAlignment="1">
      <alignment horizontal="center" vertical="center" wrapText="1"/>
    </xf>
    <xf numFmtId="167" fontId="11" fillId="3" borderId="46" xfId="2" applyNumberFormat="1" applyFont="1" applyFill="1" applyBorder="1" applyAlignment="1">
      <alignment horizontal="center" vertical="center" wrapText="1"/>
    </xf>
  </cellXfs>
  <cellStyles count="3">
    <cellStyle name="Hyperlink" xfId="1" builtinId="8"/>
    <cellStyle name="Normal" xfId="0" builtinId="0"/>
    <cellStyle name="Normal 2" xfId="2" xr:uid="{659447F8-6FFA-4E9D-9532-ED6FE2A81129}"/>
  </cellStyles>
  <dxfs count="1">
    <dxf>
      <font>
        <b/>
        <i val="0"/>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xdr:from>
      <xdr:col>6</xdr:col>
      <xdr:colOff>346075</xdr:colOff>
      <xdr:row>5</xdr:row>
      <xdr:rowOff>44450</xdr:rowOff>
    </xdr:from>
    <xdr:to>
      <xdr:col>13</xdr:col>
      <xdr:colOff>3208</xdr:colOff>
      <xdr:row>10</xdr:row>
      <xdr:rowOff>44542</xdr:rowOff>
    </xdr:to>
    <xdr:sp macro="" textlink="">
      <xdr:nvSpPr>
        <xdr:cNvPr id="2" name="TextBox 1">
          <a:extLst>
            <a:ext uri="{FF2B5EF4-FFF2-40B4-BE49-F238E27FC236}">
              <a16:creationId xmlns:a16="http://schemas.microsoft.com/office/drawing/2014/main" id="{AFDED51D-68D5-6822-6847-DD25A75A8ACD}"/>
            </a:ext>
          </a:extLst>
        </xdr:cNvPr>
        <xdr:cNvSpPr txBox="1"/>
      </xdr:nvSpPr>
      <xdr:spPr>
        <a:xfrm>
          <a:off x="3486150" y="333375"/>
          <a:ext cx="4533901" cy="9906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ctr"/>
          <a:r>
            <a:rPr lang="en-US" sz="2800" b="1" baseline="0"/>
            <a:t>Salary and Hour Request</a:t>
          </a:r>
        </a:p>
        <a:p>
          <a:pPr marL="0" marR="0" indent="0" algn="ctr" defTabSz="914400" eaLnBrk="1" fontAlgn="auto" latinLnBrk="0" hangingPunct="1">
            <a:lnSpc>
              <a:spcPct val="100000"/>
            </a:lnSpc>
            <a:spcBef>
              <a:spcPts val="0"/>
            </a:spcBef>
            <a:spcAft>
              <a:spcPts val="0"/>
            </a:spcAft>
            <a:buClrTx/>
            <a:buSzTx/>
            <a:buFontTx/>
            <a:buNone/>
            <a:tabLst/>
            <a:defRPr/>
          </a:pPr>
          <a:r>
            <a:rPr lang="en-US" sz="1600" b="1">
              <a:solidFill>
                <a:schemeClr val="dk1"/>
              </a:solidFill>
              <a:latin typeface="+mn-lt"/>
              <a:ea typeface="+mn-ea"/>
              <a:cs typeface="+mn-cs"/>
            </a:rPr>
            <a:t>Centralized PERS Services</a:t>
          </a:r>
          <a:r>
            <a:rPr lang="en-US" sz="1600" b="1" baseline="0">
              <a:solidFill>
                <a:schemeClr val="dk1"/>
              </a:solidFill>
              <a:latin typeface="+mn-lt"/>
              <a:ea typeface="+mn-ea"/>
              <a:cs typeface="+mn-cs"/>
            </a:rPr>
            <a:t> Team</a:t>
          </a:r>
          <a:endParaRPr lang="en-US" sz="2000"/>
        </a:p>
        <a:p>
          <a:pPr algn="ctr"/>
          <a:endParaRPr lang="en-US" sz="2000" b="1" baseline="0"/>
        </a:p>
      </xdr:txBody>
    </xdr:sp>
    <xdr:clientData/>
  </xdr:twoCellAnchor>
  <xdr:twoCellAnchor editAs="oneCell">
    <xdr:from>
      <xdr:col>2</xdr:col>
      <xdr:colOff>0</xdr:colOff>
      <xdr:row>5</xdr:row>
      <xdr:rowOff>0</xdr:rowOff>
    </xdr:from>
    <xdr:to>
      <xdr:col>4</xdr:col>
      <xdr:colOff>0</xdr:colOff>
      <xdr:row>11</xdr:row>
      <xdr:rowOff>28575</xdr:rowOff>
    </xdr:to>
    <xdr:pic>
      <xdr:nvPicPr>
        <xdr:cNvPr id="36937" name="tb_28" descr="Picture">
          <a:extLst>
            <a:ext uri="{FF2B5EF4-FFF2-40B4-BE49-F238E27FC236}">
              <a16:creationId xmlns:a16="http://schemas.microsoft.com/office/drawing/2014/main" id="{DD6BF294-262D-D463-D7E2-DBF85EF14C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750" y="838200"/>
          <a:ext cx="1057275" cy="1228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123826</xdr:colOff>
      <xdr:row>33</xdr:row>
      <xdr:rowOff>60325</xdr:rowOff>
    </xdr:from>
    <xdr:to>
      <xdr:col>2</xdr:col>
      <xdr:colOff>504826</xdr:colOff>
      <xdr:row>53</xdr:row>
      <xdr:rowOff>57154</xdr:rowOff>
    </xdr:to>
    <xdr:sp macro="" textlink="">
      <xdr:nvSpPr>
        <xdr:cNvPr id="4" name="TextBox 3">
          <a:extLst>
            <a:ext uri="{FF2B5EF4-FFF2-40B4-BE49-F238E27FC236}">
              <a16:creationId xmlns:a16="http://schemas.microsoft.com/office/drawing/2014/main" id="{1ADA8920-1B09-03CF-F266-B7F9648B5B43}"/>
            </a:ext>
          </a:extLst>
        </xdr:cNvPr>
        <xdr:cNvSpPr txBox="1"/>
      </xdr:nvSpPr>
      <xdr:spPr>
        <a:xfrm>
          <a:off x="409576" y="5905500"/>
          <a:ext cx="381000" cy="42481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vert="vert270" wrap="square" rtlCol="0" anchor="ctr"/>
        <a:lstStyle/>
        <a:p>
          <a:pPr algn="ctr"/>
          <a:r>
            <a:rPr lang="en-US" sz="1800" b="1"/>
            <a:t>Please  See  Next  Page  for </a:t>
          </a:r>
          <a:r>
            <a:rPr lang="en-US" sz="1800" b="1" baseline="0"/>
            <a:t>  Instructions</a:t>
          </a:r>
        </a:p>
        <a:p>
          <a:endParaRPr lang="en-US" sz="1100"/>
        </a:p>
      </xdr:txBody>
    </xdr:sp>
    <xdr:clientData/>
  </xdr:twoCellAnchor>
  <mc:AlternateContent xmlns:mc="http://schemas.openxmlformats.org/markup-compatibility/2006">
    <mc:Choice xmlns:a14="http://schemas.microsoft.com/office/drawing/2010/main" Requires="a14">
      <xdr:twoCellAnchor editAs="oneCell">
        <xdr:from>
          <xdr:col>9</xdr:col>
          <xdr:colOff>579120</xdr:colOff>
          <xdr:row>27</xdr:row>
          <xdr:rowOff>266700</xdr:rowOff>
        </xdr:from>
        <xdr:to>
          <xdr:col>9</xdr:col>
          <xdr:colOff>800100</xdr:colOff>
          <xdr:row>28</xdr:row>
          <xdr:rowOff>121920</xdr:rowOff>
        </xdr:to>
        <xdr:sp macro="" textlink="">
          <xdr:nvSpPr>
            <xdr:cNvPr id="36867" name="Check Box 3" hidden="1">
              <a:extLst>
                <a:ext uri="{63B3BB69-23CF-44E3-9099-C40C66FF867C}">
                  <a14:compatExt spid="_x0000_s36867"/>
                </a:ext>
                <a:ext uri="{FF2B5EF4-FFF2-40B4-BE49-F238E27FC236}">
                  <a16:creationId xmlns:a16="http://schemas.microsoft.com/office/drawing/2014/main" id="{00000000-0008-0000-0100-000003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7620</xdr:colOff>
          <xdr:row>27</xdr:row>
          <xdr:rowOff>266700</xdr:rowOff>
        </xdr:from>
        <xdr:to>
          <xdr:col>11</xdr:col>
          <xdr:colOff>228600</xdr:colOff>
          <xdr:row>28</xdr:row>
          <xdr:rowOff>121920</xdr:rowOff>
        </xdr:to>
        <xdr:sp macro="" textlink="">
          <xdr:nvSpPr>
            <xdr:cNvPr id="36868" name="Check Box 4" hidden="1">
              <a:extLst>
                <a:ext uri="{63B3BB69-23CF-44E3-9099-C40C66FF867C}">
                  <a14:compatExt spid="_x0000_s36868"/>
                </a:ext>
                <a:ext uri="{FF2B5EF4-FFF2-40B4-BE49-F238E27FC236}">
                  <a16:creationId xmlns:a16="http://schemas.microsoft.com/office/drawing/2014/main" id="{00000000-0008-0000-0100-000004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http://www.oregon.gov/DAS/EGS/FBS/CPERS/docs/PERSSalaryandHourRequestFrm.pdf" TargetMode="External"/><Relationship Id="rId13" Type="http://schemas.openxmlformats.org/officeDocument/2006/relationships/ctrlProp" Target="../ctrlProps/ctrlProp1.xml"/><Relationship Id="rId3" Type="http://schemas.openxmlformats.org/officeDocument/2006/relationships/hyperlink" Target="http://oregon.gov/DAS/EGS/FBS/CPERS/Pages/form.aspx" TargetMode="External"/><Relationship Id="rId7" Type="http://schemas.openxmlformats.org/officeDocument/2006/relationships/hyperlink" Target="mailto:Central.PERSServicesTeam@oregon.gov" TargetMode="External"/><Relationship Id="rId12" Type="http://schemas.openxmlformats.org/officeDocument/2006/relationships/image" Target="../media/image1.png"/><Relationship Id="rId2" Type="http://schemas.openxmlformats.org/officeDocument/2006/relationships/hyperlink" Target="http://oregon.gov/DAS/EGS/FBS/CPERS/" TargetMode="External"/><Relationship Id="rId1" Type="http://schemas.openxmlformats.org/officeDocument/2006/relationships/hyperlink" Target="mailto:Central.PERSServicesTeam@oregon.gov" TargetMode="External"/><Relationship Id="rId6" Type="http://schemas.openxmlformats.org/officeDocument/2006/relationships/hyperlink" Target="http://oregon.gov/DAS/EGS/FBS/CPERS/Pages/guidepubs.aspx" TargetMode="External"/><Relationship Id="rId11" Type="http://schemas.openxmlformats.org/officeDocument/2006/relationships/vmlDrawing" Target="../drawings/vmlDrawing2.vml"/><Relationship Id="rId5" Type="http://schemas.openxmlformats.org/officeDocument/2006/relationships/hyperlink" Target="http://www.oregon.gov/DAS/EGS/FBS/OSPS/Pages/pubs.aspx" TargetMode="External"/><Relationship Id="rId15" Type="http://schemas.openxmlformats.org/officeDocument/2006/relationships/comments" Target="../comments2.xml"/><Relationship Id="rId10" Type="http://schemas.openxmlformats.org/officeDocument/2006/relationships/drawing" Target="../drawings/drawing1.xml"/><Relationship Id="rId4" Type="http://schemas.openxmlformats.org/officeDocument/2006/relationships/hyperlink" Target="http://www.oregon.gov/pers/EMP/Pages/section/er_tools/tools_index.aspx" TargetMode="External"/><Relationship Id="rId9" Type="http://schemas.openxmlformats.org/officeDocument/2006/relationships/printerSettings" Target="../printerSettings/printerSettings2.bin"/><Relationship Id="rId14" Type="http://schemas.openxmlformats.org/officeDocument/2006/relationships/ctrlProp" Target="../ctrlProps/ctrlProp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9FA28E-675A-4DA0-B4C2-AC4C69778C1B}">
  <dimension ref="A1:AC73"/>
  <sheetViews>
    <sheetView tabSelected="1" zoomScaleNormal="100" workbookViewId="0">
      <selection activeCell="D23" sqref="D23:E23"/>
    </sheetView>
  </sheetViews>
  <sheetFormatPr defaultColWidth="9.109375" defaultRowHeight="14.4" x14ac:dyDescent="0.3"/>
  <cols>
    <col min="1" max="1" width="2.6640625" style="1" customWidth="1"/>
    <col min="2" max="4" width="5.109375" style="1" customWidth="1"/>
    <col min="5" max="5" width="14.33203125" style="1" customWidth="1"/>
    <col min="6" max="6" width="6.33203125" style="31" customWidth="1"/>
    <col min="7" max="7" width="14.33203125" style="1" customWidth="1"/>
    <col min="8" max="8" width="9.109375" style="1"/>
    <col min="9" max="11" width="12.5546875" style="1" customWidth="1"/>
    <col min="12" max="12" width="0.6640625" style="1" customWidth="1"/>
    <col min="13" max="13" width="2.33203125" style="1" customWidth="1"/>
    <col min="14" max="14" width="10.6640625" style="1" bestFit="1" customWidth="1"/>
    <col min="15" max="26" width="9.109375" style="1"/>
    <col min="27" max="27" width="10.6640625" style="1" bestFit="1" customWidth="1"/>
    <col min="28" max="16384" width="9.109375" style="1"/>
  </cols>
  <sheetData>
    <row r="1" spans="1:29" ht="4.5" customHeight="1" x14ac:dyDescent="0.3">
      <c r="A1" s="35"/>
      <c r="B1" s="36"/>
      <c r="C1" s="36"/>
      <c r="D1" s="36"/>
      <c r="E1" s="36"/>
      <c r="F1" s="37"/>
      <c r="G1" s="36"/>
      <c r="H1" s="36"/>
      <c r="I1" s="36"/>
      <c r="J1" s="36"/>
      <c r="K1" s="36"/>
      <c r="L1" s="36"/>
      <c r="M1" s="38"/>
    </row>
    <row r="2" spans="1:29" ht="23.4" x14ac:dyDescent="0.45">
      <c r="A2" s="39"/>
      <c r="B2" s="140" t="s">
        <v>77</v>
      </c>
      <c r="C2" s="141"/>
      <c r="D2" s="141"/>
      <c r="E2" s="141"/>
      <c r="F2" s="141"/>
      <c r="G2" s="141"/>
      <c r="H2" s="141"/>
      <c r="I2" s="141"/>
      <c r="J2" s="141"/>
      <c r="K2" s="141"/>
      <c r="L2" s="57"/>
      <c r="M2" s="40"/>
      <c r="AA2" s="1" t="s">
        <v>96</v>
      </c>
    </row>
    <row r="3" spans="1:29" ht="5.25" customHeight="1" thickBot="1" x14ac:dyDescent="0.5">
      <c r="A3" s="39"/>
      <c r="B3" s="56"/>
      <c r="C3" s="57"/>
      <c r="D3" s="57"/>
      <c r="E3" s="57"/>
      <c r="F3" s="57"/>
      <c r="G3" s="57"/>
      <c r="H3" s="57"/>
      <c r="I3" s="57"/>
      <c r="J3" s="57"/>
      <c r="K3" s="57"/>
      <c r="L3" s="57"/>
      <c r="M3" s="40"/>
    </row>
    <row r="4" spans="1:29" s="2" customFormat="1" ht="15" customHeight="1" x14ac:dyDescent="0.3">
      <c r="A4" s="41"/>
      <c r="B4" s="142" t="s">
        <v>87</v>
      </c>
      <c r="C4" s="143"/>
      <c r="D4" s="143"/>
      <c r="E4" s="143"/>
      <c r="F4" s="143"/>
      <c r="G4" s="143"/>
      <c r="H4" s="143"/>
      <c r="I4" s="143"/>
      <c r="J4" s="143"/>
      <c r="K4" s="143"/>
      <c r="L4" s="144"/>
      <c r="M4" s="42"/>
      <c r="AA4" s="2" t="s">
        <v>81</v>
      </c>
      <c r="AB4" s="66" t="str">
        <f t="array" ref="AB4:AB5">AA4:AA5</f>
        <v>x</v>
      </c>
      <c r="AC4" s="66"/>
    </row>
    <row r="5" spans="1:29" s="2" customFormat="1" ht="13.8" x14ac:dyDescent="0.3">
      <c r="A5" s="41"/>
      <c r="B5" s="3"/>
      <c r="C5" s="4"/>
      <c r="D5" s="4"/>
      <c r="E5" s="4"/>
      <c r="F5" s="4"/>
      <c r="G5" s="4"/>
      <c r="H5" s="4"/>
      <c r="I5" s="4"/>
      <c r="J5" s="4"/>
      <c r="K5" s="4"/>
      <c r="L5" s="5"/>
      <c r="M5" s="42"/>
      <c r="AA5" s="2" t="s">
        <v>29</v>
      </c>
      <c r="AB5" s="67" t="str">
        <v>q</v>
      </c>
    </row>
    <row r="6" spans="1:29" s="2" customFormat="1" x14ac:dyDescent="0.3">
      <c r="A6" s="41"/>
      <c r="B6" s="3"/>
      <c r="C6" s="4"/>
      <c r="D6" s="6" t="s">
        <v>86</v>
      </c>
      <c r="E6" s="7" t="str">
        <f>IF(EIN="","",EIN)</f>
        <v/>
      </c>
      <c r="F6" s="4"/>
      <c r="G6" s="6" t="s">
        <v>12</v>
      </c>
      <c r="H6" s="145" t="str">
        <f>IF(EEName="","",EEName)</f>
        <v/>
      </c>
      <c r="I6" s="146"/>
      <c r="J6" s="6" t="s">
        <v>13</v>
      </c>
      <c r="K6" s="7" t="str">
        <f>IF(EIN="","",EIN)</f>
        <v/>
      </c>
      <c r="L6" s="5"/>
      <c r="M6" s="42"/>
    </row>
    <row r="7" spans="1:29" ht="9.75" customHeight="1" x14ac:dyDescent="0.35">
      <c r="A7" s="39"/>
      <c r="B7" s="8"/>
      <c r="C7" s="9"/>
      <c r="D7" s="9"/>
      <c r="E7" s="10"/>
      <c r="F7" s="11"/>
      <c r="G7" s="11"/>
      <c r="H7" s="9"/>
      <c r="I7" s="9"/>
      <c r="J7" s="9"/>
      <c r="K7" s="9"/>
      <c r="L7" s="12"/>
      <c r="M7" s="40"/>
    </row>
    <row r="8" spans="1:29" ht="18.75" customHeight="1" x14ac:dyDescent="0.3">
      <c r="A8" s="39"/>
      <c r="B8" s="8"/>
      <c r="C8" s="9"/>
      <c r="D8" s="13"/>
      <c r="E8" s="13" t="s">
        <v>76</v>
      </c>
      <c r="F8" s="147">
        <f>StartDate</f>
        <v>0</v>
      </c>
      <c r="G8" s="148"/>
      <c r="H8" s="13" t="s">
        <v>19</v>
      </c>
      <c r="I8" s="147">
        <f>EndDate</f>
        <v>0</v>
      </c>
      <c r="J8" s="148"/>
      <c r="K8" s="9"/>
      <c r="L8" s="12"/>
      <c r="M8" s="40"/>
    </row>
    <row r="9" spans="1:29" ht="9.75" customHeight="1" x14ac:dyDescent="0.35">
      <c r="A9" s="39"/>
      <c r="B9" s="8"/>
      <c r="C9" s="9"/>
      <c r="D9" s="9"/>
      <c r="E9" s="10"/>
      <c r="F9" s="11"/>
      <c r="G9" s="11"/>
      <c r="H9" s="9"/>
      <c r="I9" s="9"/>
      <c r="J9" s="9"/>
      <c r="K9" s="9"/>
      <c r="L9" s="12"/>
      <c r="M9" s="40"/>
    </row>
    <row r="10" spans="1:29" ht="18" x14ac:dyDescent="0.35">
      <c r="A10" s="39"/>
      <c r="B10" s="8"/>
      <c r="C10" s="9"/>
      <c r="D10" s="14" t="s">
        <v>85</v>
      </c>
      <c r="E10" s="15" t="str">
        <f>IF(TaxYear="","",TaxYear)</f>
        <v/>
      </c>
      <c r="F10" s="4"/>
      <c r="G10" s="4"/>
      <c r="H10" s="14" t="s">
        <v>21</v>
      </c>
      <c r="I10" s="16" t="str">
        <f>IF(DateHire="","",DateHire)</f>
        <v/>
      </c>
      <c r="J10" s="14" t="s">
        <v>22</v>
      </c>
      <c r="K10" s="17" t="str">
        <f>IF(DateTerm="","",DateTerm)</f>
        <v/>
      </c>
      <c r="L10" s="12"/>
      <c r="M10" s="40"/>
    </row>
    <row r="11" spans="1:29" ht="7.5" customHeight="1" thickBot="1" x14ac:dyDescent="0.4">
      <c r="A11" s="39"/>
      <c r="B11" s="18"/>
      <c r="C11" s="19"/>
      <c r="D11" s="19"/>
      <c r="E11" s="20"/>
      <c r="F11" s="21"/>
      <c r="G11" s="21"/>
      <c r="H11" s="19"/>
      <c r="I11" s="19"/>
      <c r="J11" s="19"/>
      <c r="K11" s="19"/>
      <c r="L11" s="22"/>
      <c r="M11" s="40"/>
    </row>
    <row r="12" spans="1:29" ht="7.5" customHeight="1" x14ac:dyDescent="0.35">
      <c r="A12" s="39"/>
      <c r="B12" s="9"/>
      <c r="C12" s="9"/>
      <c r="D12" s="9"/>
      <c r="E12" s="10"/>
      <c r="F12" s="11"/>
      <c r="G12" s="11"/>
      <c r="H12" s="9"/>
      <c r="I12" s="9"/>
      <c r="J12" s="9"/>
      <c r="K12" s="9"/>
      <c r="L12" s="9"/>
      <c r="M12" s="40"/>
    </row>
    <row r="13" spans="1:29" x14ac:dyDescent="0.3">
      <c r="A13" s="39"/>
      <c r="B13" s="136" t="s">
        <v>78</v>
      </c>
      <c r="C13" s="136"/>
      <c r="D13" s="136"/>
      <c r="E13" s="136"/>
      <c r="F13" s="136"/>
      <c r="G13" s="136"/>
      <c r="H13" s="136"/>
      <c r="I13" s="136"/>
      <c r="J13" s="136"/>
      <c r="K13" s="136"/>
      <c r="L13" s="55"/>
      <c r="M13" s="40"/>
    </row>
    <row r="14" spans="1:29" x14ac:dyDescent="0.3">
      <c r="A14" s="39"/>
      <c r="B14" s="149" t="s">
        <v>83</v>
      </c>
      <c r="C14" s="149"/>
      <c r="D14" s="149"/>
      <c r="E14" s="149"/>
      <c r="F14" s="149"/>
      <c r="G14" s="149"/>
      <c r="H14" s="149"/>
      <c r="I14" s="149"/>
      <c r="J14" s="149"/>
      <c r="K14" s="149"/>
      <c r="L14" s="58"/>
      <c r="M14" s="40"/>
    </row>
    <row r="15" spans="1:29" x14ac:dyDescent="0.3">
      <c r="A15" s="39"/>
      <c r="B15" s="139" t="s">
        <v>84</v>
      </c>
      <c r="C15" s="139"/>
      <c r="D15" s="139"/>
      <c r="E15" s="139"/>
      <c r="F15" s="139"/>
      <c r="G15" s="139"/>
      <c r="H15" s="139"/>
      <c r="I15" s="139"/>
      <c r="J15" s="139"/>
      <c r="K15" s="139"/>
      <c r="L15" s="43"/>
      <c r="M15" s="40"/>
    </row>
    <row r="16" spans="1:29" ht="8.25" customHeight="1" x14ac:dyDescent="0.3">
      <c r="A16" s="39"/>
      <c r="B16" s="9"/>
      <c r="C16" s="9"/>
      <c r="D16" s="9"/>
      <c r="E16" s="9"/>
      <c r="F16" s="44"/>
      <c r="G16" s="9"/>
      <c r="H16" s="9"/>
      <c r="I16" s="9"/>
      <c r="J16" s="9"/>
      <c r="K16" s="9"/>
      <c r="L16" s="9"/>
      <c r="M16" s="40"/>
    </row>
    <row r="17" spans="1:27" x14ac:dyDescent="0.3">
      <c r="A17" s="39"/>
      <c r="B17" s="45" t="s">
        <v>79</v>
      </c>
      <c r="C17" s="9"/>
      <c r="D17" s="9"/>
      <c r="E17" s="9"/>
      <c r="F17" s="44"/>
      <c r="G17" s="9"/>
      <c r="H17" s="9"/>
      <c r="I17" s="9"/>
      <c r="J17" s="9"/>
      <c r="K17" s="9"/>
      <c r="L17" s="9"/>
      <c r="M17" s="40"/>
    </row>
    <row r="18" spans="1:27" x14ac:dyDescent="0.3">
      <c r="A18" s="39"/>
      <c r="B18" s="136" t="s">
        <v>88</v>
      </c>
      <c r="C18" s="136"/>
      <c r="D18" s="136"/>
      <c r="E18" s="136"/>
      <c r="F18" s="136"/>
      <c r="G18" s="136"/>
      <c r="H18" s="136"/>
      <c r="I18" s="136"/>
      <c r="J18" s="136"/>
      <c r="K18" s="136"/>
      <c r="L18" s="9"/>
      <c r="M18" s="40"/>
    </row>
    <row r="19" spans="1:27" x14ac:dyDescent="0.3">
      <c r="A19" s="39"/>
      <c r="B19" s="136" t="s">
        <v>89</v>
      </c>
      <c r="C19" s="136"/>
      <c r="D19" s="136"/>
      <c r="E19" s="136"/>
      <c r="F19" s="136"/>
      <c r="G19" s="136"/>
      <c r="H19" s="136"/>
      <c r="I19" s="136"/>
      <c r="J19" s="136"/>
      <c r="K19" s="136"/>
      <c r="L19" s="9"/>
      <c r="M19" s="40"/>
    </row>
    <row r="20" spans="1:27" x14ac:dyDescent="0.3">
      <c r="A20" s="39"/>
      <c r="B20" s="137" t="s">
        <v>80</v>
      </c>
      <c r="C20" s="137"/>
      <c r="D20" s="137"/>
      <c r="E20" s="137"/>
      <c r="F20" s="137"/>
      <c r="G20" s="137"/>
      <c r="H20" s="137"/>
      <c r="I20" s="137"/>
      <c r="J20" s="137"/>
      <c r="K20" s="137"/>
      <c r="L20" s="9"/>
      <c r="M20" s="40"/>
    </row>
    <row r="21" spans="1:27" ht="14.25" customHeight="1" x14ac:dyDescent="0.3">
      <c r="A21" s="39"/>
      <c r="B21" s="9"/>
      <c r="C21" s="9"/>
      <c r="D21" s="9"/>
      <c r="E21" s="9"/>
      <c r="F21" s="44"/>
      <c r="G21" s="9"/>
      <c r="H21" s="9"/>
      <c r="I21" s="9"/>
      <c r="J21" s="9"/>
      <c r="K21" s="9"/>
      <c r="L21" s="9"/>
      <c r="M21" s="40"/>
    </row>
    <row r="22" spans="1:27" ht="78" customHeight="1" x14ac:dyDescent="0.3">
      <c r="A22" s="39"/>
      <c r="B22" s="23" t="s">
        <v>0</v>
      </c>
      <c r="C22" s="23" t="s">
        <v>73</v>
      </c>
      <c r="D22" s="24"/>
      <c r="E22" s="63" t="s">
        <v>91</v>
      </c>
      <c r="F22" s="25" t="s">
        <v>2</v>
      </c>
      <c r="G22" s="26" t="s">
        <v>90</v>
      </c>
      <c r="H22" s="27" t="s">
        <v>4</v>
      </c>
      <c r="I22" s="26" t="s">
        <v>5</v>
      </c>
      <c r="J22" s="26" t="s">
        <v>6</v>
      </c>
      <c r="K22" s="26" t="s">
        <v>7</v>
      </c>
      <c r="L22" s="28"/>
      <c r="M22" s="40"/>
      <c r="AA22" s="29" t="s">
        <v>74</v>
      </c>
    </row>
    <row r="23" spans="1:27" ht="17.25" customHeight="1" x14ac:dyDescent="0.3">
      <c r="A23" s="39"/>
      <c r="B23" s="59"/>
      <c r="C23" s="46"/>
      <c r="D23" s="138"/>
      <c r="E23" s="138"/>
      <c r="F23" s="47"/>
      <c r="G23" s="48"/>
      <c r="H23" s="49"/>
      <c r="I23" s="50"/>
      <c r="J23" s="50"/>
      <c r="K23" s="60"/>
      <c r="L23" s="51"/>
      <c r="M23" s="40"/>
      <c r="AA23" s="30">
        <f t="shared" ref="AA23:AA54" si="0">IF(ISERROR(IF(OR(TRIM($B23)&lt;&gt;"",$F23&gt;2),VLOOKUP($D23,RegisterData,4,FALSE),$G23)),0,IF(OR(TRIM($B23)&lt;&gt;"",$F23&gt;2),VLOOKUP($D23,RegisterData,4,FALSE),$G23))</f>
        <v>0</v>
      </c>
    </row>
    <row r="24" spans="1:27" ht="17.25" customHeight="1" x14ac:dyDescent="0.3">
      <c r="A24" s="39"/>
      <c r="B24" s="59"/>
      <c r="C24" s="46"/>
      <c r="D24" s="138"/>
      <c r="E24" s="138"/>
      <c r="F24" s="47"/>
      <c r="G24" s="48"/>
      <c r="H24" s="49"/>
      <c r="I24" s="50"/>
      <c r="J24" s="50"/>
      <c r="K24" s="60"/>
      <c r="L24" s="51"/>
      <c r="M24" s="40"/>
      <c r="AA24" s="30">
        <f t="shared" si="0"/>
        <v>0</v>
      </c>
    </row>
    <row r="25" spans="1:27" ht="17.25" customHeight="1" x14ac:dyDescent="0.3">
      <c r="A25" s="39"/>
      <c r="B25" s="59"/>
      <c r="C25" s="46"/>
      <c r="D25" s="138"/>
      <c r="E25" s="138"/>
      <c r="F25" s="47"/>
      <c r="G25" s="48"/>
      <c r="H25" s="49"/>
      <c r="I25" s="50"/>
      <c r="J25" s="50"/>
      <c r="K25" s="60"/>
      <c r="L25" s="51"/>
      <c r="M25" s="40"/>
      <c r="AA25" s="30">
        <f t="shared" si="0"/>
        <v>0</v>
      </c>
    </row>
    <row r="26" spans="1:27" ht="17.25" customHeight="1" x14ac:dyDescent="0.3">
      <c r="A26" s="39"/>
      <c r="B26" s="59"/>
      <c r="C26" s="46"/>
      <c r="D26" s="138"/>
      <c r="E26" s="138"/>
      <c r="F26" s="47"/>
      <c r="G26" s="48"/>
      <c r="H26" s="49"/>
      <c r="I26" s="50"/>
      <c r="J26" s="50"/>
      <c r="K26" s="60"/>
      <c r="L26" s="51"/>
      <c r="M26" s="40"/>
      <c r="N26" s="30"/>
      <c r="AA26" s="30">
        <f t="shared" si="0"/>
        <v>0</v>
      </c>
    </row>
    <row r="27" spans="1:27" ht="17.25" customHeight="1" x14ac:dyDescent="0.3">
      <c r="A27" s="39"/>
      <c r="B27" s="59"/>
      <c r="C27" s="46"/>
      <c r="D27" s="138">
        <f>IF(OR(TRIM($B26)&lt;&gt;"",$F26&gt;2),0,IF(OR(D26=0,D26&gt;=EndDate),0,DATE(YEAR(D26),MONTH(D26)+2,0)))</f>
        <v>0</v>
      </c>
      <c r="E27" s="138">
        <f>IF(OR(E26=0,E26&gt;=EndDate),0,DATE(YEAR(E26),MONTH(E26)+2,0))</f>
        <v>0</v>
      </c>
      <c r="F27" s="47">
        <f>IF(OR(D27=0,D27="",COUNTIF($D$23:D27,D27)=0),0,COUNTIF($D$23:D27,D27))</f>
        <v>0</v>
      </c>
      <c r="G27" s="48"/>
      <c r="H27" s="49"/>
      <c r="I27" s="50"/>
      <c r="J27" s="50"/>
      <c r="K27" s="60"/>
      <c r="L27" s="51"/>
      <c r="M27" s="40"/>
      <c r="AA27" s="30">
        <f t="shared" si="0"/>
        <v>0</v>
      </c>
    </row>
    <row r="28" spans="1:27" ht="17.25" customHeight="1" x14ac:dyDescent="0.3">
      <c r="A28" s="39"/>
      <c r="B28" s="59"/>
      <c r="C28" s="46"/>
      <c r="D28" s="138">
        <f>IF(OR(TRIM($B27)&lt;&gt;"",$F27&gt;2),0,D27)</f>
        <v>0</v>
      </c>
      <c r="E28" s="138">
        <f>E27</f>
        <v>0</v>
      </c>
      <c r="F28" s="47">
        <f>IF(OR(D28=0,D28="",COUNTIF($D$23:D28,D28)=0),0,COUNTIF($D$23:D28,D28))</f>
        <v>0</v>
      </c>
      <c r="G28" s="48"/>
      <c r="H28" s="49"/>
      <c r="I28" s="50"/>
      <c r="J28" s="50"/>
      <c r="K28" s="60"/>
      <c r="L28" s="51"/>
      <c r="M28" s="40"/>
      <c r="AA28" s="30">
        <f t="shared" si="0"/>
        <v>0</v>
      </c>
    </row>
    <row r="29" spans="1:27" ht="17.25" customHeight="1" x14ac:dyDescent="0.3">
      <c r="A29" s="39"/>
      <c r="B29" s="59"/>
      <c r="C29" s="46"/>
      <c r="D29" s="138">
        <f>IF(OR(TRIM($B28)&lt;&gt;"",$F28&gt;2),0,IF(OR(D28=0,D28&gt;=EndDate),0,DATE(YEAR(D28),MONTH(D28)+2,0)))</f>
        <v>0</v>
      </c>
      <c r="E29" s="138">
        <f>IF(OR(E28=0,E28&gt;=EndDate),0,DATE(YEAR(E28),MONTH(E28)+2,0))</f>
        <v>0</v>
      </c>
      <c r="F29" s="47">
        <f>IF(OR(D29=0,D29="",COUNTIF($D$23:D29,D29)=0),0,COUNTIF($D$23:D29,D29))</f>
        <v>0</v>
      </c>
      <c r="G29" s="48"/>
      <c r="H29" s="49"/>
      <c r="I29" s="50"/>
      <c r="J29" s="50"/>
      <c r="K29" s="60"/>
      <c r="L29" s="51"/>
      <c r="M29" s="40"/>
      <c r="AA29" s="30">
        <f t="shared" si="0"/>
        <v>0</v>
      </c>
    </row>
    <row r="30" spans="1:27" ht="17.25" customHeight="1" x14ac:dyDescent="0.3">
      <c r="A30" s="39"/>
      <c r="B30" s="59"/>
      <c r="C30" s="46"/>
      <c r="D30" s="138">
        <f>IF(OR(TRIM($B29)&lt;&gt;"",$F29&gt;2),0,D29)</f>
        <v>0</v>
      </c>
      <c r="E30" s="138">
        <f>E29</f>
        <v>0</v>
      </c>
      <c r="F30" s="47">
        <f>IF(OR(D30=0,D30="",COUNTIF($D$23:D30,D30)=0),0,COUNTIF($D$23:D30,D30))</f>
        <v>0</v>
      </c>
      <c r="G30" s="48"/>
      <c r="H30" s="49"/>
      <c r="I30" s="50"/>
      <c r="J30" s="50"/>
      <c r="K30" s="60"/>
      <c r="L30" s="51"/>
      <c r="M30" s="40"/>
      <c r="AA30" s="30">
        <f t="shared" si="0"/>
        <v>0</v>
      </c>
    </row>
    <row r="31" spans="1:27" ht="17.25" customHeight="1" x14ac:dyDescent="0.3">
      <c r="A31" s="39"/>
      <c r="B31" s="59"/>
      <c r="C31" s="46"/>
      <c r="D31" s="138">
        <f>IF(OR(TRIM($B30)&lt;&gt;"",$F30&gt;2),0,IF(OR(D30=0,D30&gt;=EndDate),0,DATE(YEAR(D30),MONTH(D30)+2,0)))</f>
        <v>0</v>
      </c>
      <c r="E31" s="138">
        <f>IF(OR(E30=0,E30&gt;=EndDate),0,DATE(YEAR(E30),MONTH(E30)+2,0))</f>
        <v>0</v>
      </c>
      <c r="F31" s="47">
        <f>IF(OR(D31=0,D31="",COUNTIF($D$23:D31,D31)=0),0,COUNTIF($D$23:D31,D31))</f>
        <v>0</v>
      </c>
      <c r="G31" s="48"/>
      <c r="H31" s="49"/>
      <c r="I31" s="50"/>
      <c r="J31" s="50"/>
      <c r="K31" s="60"/>
      <c r="L31" s="51"/>
      <c r="M31" s="40"/>
      <c r="N31" s="30"/>
      <c r="AA31" s="30">
        <f t="shared" si="0"/>
        <v>0</v>
      </c>
    </row>
    <row r="32" spans="1:27" ht="17.25" customHeight="1" x14ac:dyDescent="0.3">
      <c r="A32" s="39"/>
      <c r="B32" s="59"/>
      <c r="C32" s="46"/>
      <c r="D32" s="138">
        <f>IF(OR(TRIM($B31)&lt;&gt;"",$F31&gt;2),0,D31)</f>
        <v>0</v>
      </c>
      <c r="E32" s="138">
        <f>E31</f>
        <v>0</v>
      </c>
      <c r="F32" s="47">
        <f>IF(OR(D32=0,D32="",COUNTIF($D$23:D32,D32)=0),0,COUNTIF($D$23:D32,D32))</f>
        <v>0</v>
      </c>
      <c r="G32" s="48"/>
      <c r="H32" s="49"/>
      <c r="I32" s="50"/>
      <c r="J32" s="50"/>
      <c r="K32" s="60"/>
      <c r="L32" s="51"/>
      <c r="M32" s="40"/>
      <c r="AA32" s="30">
        <f t="shared" si="0"/>
        <v>0</v>
      </c>
    </row>
    <row r="33" spans="1:27" ht="17.25" customHeight="1" x14ac:dyDescent="0.3">
      <c r="A33" s="39"/>
      <c r="B33" s="59"/>
      <c r="C33" s="46"/>
      <c r="D33" s="138">
        <f>IF(OR(TRIM($B32)&lt;&gt;"",$F32&gt;2),0,IF(OR(D32=0,D32&gt;=EndDate),0,DATE(YEAR(D32),MONTH(D32)+2,0)))</f>
        <v>0</v>
      </c>
      <c r="E33" s="138">
        <f>IF(OR(E32=0,E32&gt;=EndDate),0,DATE(YEAR(E32),MONTH(E32)+2,0))</f>
        <v>0</v>
      </c>
      <c r="F33" s="47">
        <f>IF(OR(D33=0,D33="",COUNTIF($D$23:D33,D33)=0),0,COUNTIF($D$23:D33,D33))</f>
        <v>0</v>
      </c>
      <c r="G33" s="48"/>
      <c r="H33" s="49"/>
      <c r="I33" s="50"/>
      <c r="J33" s="50"/>
      <c r="K33" s="60"/>
      <c r="L33" s="51"/>
      <c r="M33" s="40"/>
      <c r="N33" s="30"/>
      <c r="AA33" s="30">
        <f t="shared" si="0"/>
        <v>0</v>
      </c>
    </row>
    <row r="34" spans="1:27" ht="17.25" customHeight="1" x14ac:dyDescent="0.3">
      <c r="A34" s="39"/>
      <c r="B34" s="59"/>
      <c r="C34" s="46"/>
      <c r="D34" s="138">
        <f>IF(OR(TRIM($B33)&lt;&gt;"",$F33&gt;2),0,D33)</f>
        <v>0</v>
      </c>
      <c r="E34" s="138">
        <f>E33</f>
        <v>0</v>
      </c>
      <c r="F34" s="47">
        <f>IF(OR(D34=0,D34="",COUNTIF($D$23:D34,D34)=0),0,COUNTIF($D$23:D34,D34))</f>
        <v>0</v>
      </c>
      <c r="G34" s="48"/>
      <c r="H34" s="49"/>
      <c r="I34" s="50"/>
      <c r="J34" s="50"/>
      <c r="K34" s="60"/>
      <c r="L34" s="51"/>
      <c r="M34" s="40"/>
      <c r="AA34" s="30">
        <f t="shared" si="0"/>
        <v>0</v>
      </c>
    </row>
    <row r="35" spans="1:27" ht="17.25" customHeight="1" x14ac:dyDescent="0.3">
      <c r="A35" s="39"/>
      <c r="B35" s="59"/>
      <c r="C35" s="46"/>
      <c r="D35" s="138">
        <f>IF(OR(TRIM($B34)&lt;&gt;"",$F34&gt;2),0,IF(OR(D34=0,D34&gt;=EndDate),0,DATE(YEAR(D34),MONTH(D34)+2,0)))</f>
        <v>0</v>
      </c>
      <c r="E35" s="138">
        <f>IF(OR(E34=0,E34&gt;=EndDate),0,DATE(YEAR(E34),MONTH(E34)+2,0))</f>
        <v>0</v>
      </c>
      <c r="F35" s="47">
        <f>IF(OR(D35=0,D35="",COUNTIF($D$23:D35,D35)=0),0,COUNTIF($D$23:D35,D35))</f>
        <v>0</v>
      </c>
      <c r="G35" s="48"/>
      <c r="H35" s="49"/>
      <c r="I35" s="50"/>
      <c r="J35" s="50"/>
      <c r="K35" s="60"/>
      <c r="L35" s="51"/>
      <c r="M35" s="40"/>
      <c r="AA35" s="30">
        <f t="shared" si="0"/>
        <v>0</v>
      </c>
    </row>
    <row r="36" spans="1:27" ht="17.25" customHeight="1" x14ac:dyDescent="0.3">
      <c r="A36" s="39"/>
      <c r="B36" s="59"/>
      <c r="C36" s="46"/>
      <c r="D36" s="138">
        <f>IF(OR(TRIM($B35)&lt;&gt;"",$F35&gt;2),0,D35)</f>
        <v>0</v>
      </c>
      <c r="E36" s="138">
        <f>E35</f>
        <v>0</v>
      </c>
      <c r="F36" s="47">
        <f>IF(OR(D36=0,D36="",COUNTIF($D$23:D36,D36)=0),0,COUNTIF($D$23:D36,D36))</f>
        <v>0</v>
      </c>
      <c r="G36" s="48"/>
      <c r="H36" s="49"/>
      <c r="I36" s="50"/>
      <c r="J36" s="50"/>
      <c r="K36" s="60"/>
      <c r="L36" s="51"/>
      <c r="M36" s="40"/>
      <c r="AA36" s="30">
        <f t="shared" si="0"/>
        <v>0</v>
      </c>
    </row>
    <row r="37" spans="1:27" ht="17.25" customHeight="1" x14ac:dyDescent="0.3">
      <c r="A37" s="39"/>
      <c r="B37" s="59"/>
      <c r="C37" s="46"/>
      <c r="D37" s="138">
        <f>IF(OR(TRIM($B36)&lt;&gt;"",$F36&gt;2),0,IF(OR(D36=0,D36&gt;=EndDate),0,DATE(YEAR(D36),MONTH(D36)+2,0)))</f>
        <v>0</v>
      </c>
      <c r="E37" s="138">
        <f>IF(OR(E36=0,E36&gt;=EndDate),0,DATE(YEAR(E36),MONTH(E36)+2,0))</f>
        <v>0</v>
      </c>
      <c r="F37" s="47">
        <f>IF(OR(D37=0,D37="",COUNTIF($D$23:D37,D37)=0),0,COUNTIF($D$23:D37,D37))</f>
        <v>0</v>
      </c>
      <c r="G37" s="48"/>
      <c r="H37" s="49"/>
      <c r="I37" s="50"/>
      <c r="J37" s="50"/>
      <c r="K37" s="60"/>
      <c r="L37" s="51"/>
      <c r="M37" s="40"/>
      <c r="AA37" s="30">
        <f t="shared" si="0"/>
        <v>0</v>
      </c>
    </row>
    <row r="38" spans="1:27" ht="17.25" customHeight="1" x14ac:dyDescent="0.3">
      <c r="A38" s="39"/>
      <c r="B38" s="59"/>
      <c r="C38" s="46"/>
      <c r="D38" s="138">
        <f>IF(OR(TRIM($B37)&lt;&gt;"",$F37&gt;2),0,D37)</f>
        <v>0</v>
      </c>
      <c r="E38" s="138">
        <f>E37</f>
        <v>0</v>
      </c>
      <c r="F38" s="47">
        <f>IF(OR(D38=0,D38="",COUNTIF($D$23:D38,D38)=0),0,COUNTIF($D$23:D38,D38))</f>
        <v>0</v>
      </c>
      <c r="G38" s="48"/>
      <c r="H38" s="49"/>
      <c r="I38" s="50"/>
      <c r="J38" s="50"/>
      <c r="K38" s="60"/>
      <c r="L38" s="51"/>
      <c r="M38" s="40"/>
      <c r="AA38" s="30">
        <f t="shared" si="0"/>
        <v>0</v>
      </c>
    </row>
    <row r="39" spans="1:27" ht="17.25" customHeight="1" x14ac:dyDescent="0.3">
      <c r="A39" s="39"/>
      <c r="B39" s="59"/>
      <c r="C39" s="46"/>
      <c r="D39" s="138">
        <f>IF(OR(TRIM($B38)&lt;&gt;"",$F38&gt;2),0,IF(OR(D38=0,D38&gt;=EndDate),0,DATE(YEAR(D38),MONTH(D38)+2,0)))</f>
        <v>0</v>
      </c>
      <c r="E39" s="138">
        <f>IF(OR(E38=0,E38&gt;=EndDate),0,DATE(YEAR(E38),MONTH(E38)+2,0))</f>
        <v>0</v>
      </c>
      <c r="F39" s="47">
        <f>IF(OR(D39=0,D39="",COUNTIF($D$23:D39,D39)=0),0,COUNTIF($D$23:D39,D39))</f>
        <v>0</v>
      </c>
      <c r="G39" s="48"/>
      <c r="H39" s="49"/>
      <c r="I39" s="50"/>
      <c r="J39" s="50"/>
      <c r="K39" s="60"/>
      <c r="L39" s="51"/>
      <c r="M39" s="40"/>
      <c r="AA39" s="30">
        <f t="shared" si="0"/>
        <v>0</v>
      </c>
    </row>
    <row r="40" spans="1:27" ht="17.25" customHeight="1" x14ac:dyDescent="0.3">
      <c r="A40" s="39"/>
      <c r="B40" s="59"/>
      <c r="C40" s="46"/>
      <c r="D40" s="138">
        <f>IF(OR(TRIM($B39)&lt;&gt;"",$F39&gt;2),0,D39)</f>
        <v>0</v>
      </c>
      <c r="E40" s="138">
        <f>E39</f>
        <v>0</v>
      </c>
      <c r="F40" s="47">
        <f>IF(OR(D40=0,D40="",COUNTIF($D$23:D40,D40)=0),0,COUNTIF($D$23:D40,D40))</f>
        <v>0</v>
      </c>
      <c r="G40" s="48"/>
      <c r="H40" s="49"/>
      <c r="I40" s="50"/>
      <c r="J40" s="50"/>
      <c r="K40" s="60"/>
      <c r="L40" s="51"/>
      <c r="M40" s="40"/>
      <c r="AA40" s="30">
        <f t="shared" si="0"/>
        <v>0</v>
      </c>
    </row>
    <row r="41" spans="1:27" ht="17.25" customHeight="1" x14ac:dyDescent="0.3">
      <c r="A41" s="39"/>
      <c r="B41" s="59"/>
      <c r="C41" s="46"/>
      <c r="D41" s="138">
        <f>IF(OR(TRIM($B40)&lt;&gt;"",$F40&gt;2),0,IF(OR(D40=0,D40&gt;=EndDate),0,DATE(YEAR(D40),MONTH(D40)+2,0)))</f>
        <v>0</v>
      </c>
      <c r="E41" s="138">
        <f>IF(OR(E40=0,E40&gt;=EndDate),0,DATE(YEAR(E40),MONTH(E40)+2,0))</f>
        <v>0</v>
      </c>
      <c r="F41" s="47">
        <f>IF(OR(D41=0,D41="",COUNTIF($D$23:D41,D41)=0),0,COUNTIF($D$23:D41,D41))</f>
        <v>0</v>
      </c>
      <c r="G41" s="48"/>
      <c r="H41" s="49"/>
      <c r="I41" s="50"/>
      <c r="J41" s="50"/>
      <c r="K41" s="60"/>
      <c r="L41" s="51"/>
      <c r="M41" s="40"/>
      <c r="AA41" s="30">
        <f t="shared" si="0"/>
        <v>0</v>
      </c>
    </row>
    <row r="42" spans="1:27" ht="17.25" customHeight="1" x14ac:dyDescent="0.3">
      <c r="A42" s="39"/>
      <c r="B42" s="59"/>
      <c r="C42" s="46"/>
      <c r="D42" s="138">
        <f>IF(OR(TRIM($B41)&lt;&gt;"",$F41&gt;2),0,D41)</f>
        <v>0</v>
      </c>
      <c r="E42" s="138">
        <f>E41</f>
        <v>0</v>
      </c>
      <c r="F42" s="47">
        <f>IF(OR(D42=0,D42="",COUNTIF($D$23:D42,D42)=0),0,COUNTIF($D$23:D42,D42))</f>
        <v>0</v>
      </c>
      <c r="G42" s="48"/>
      <c r="H42" s="49"/>
      <c r="I42" s="50"/>
      <c r="J42" s="50"/>
      <c r="K42" s="60"/>
      <c r="L42" s="51"/>
      <c r="M42" s="40"/>
      <c r="AA42" s="30">
        <f t="shared" si="0"/>
        <v>0</v>
      </c>
    </row>
    <row r="43" spans="1:27" ht="17.25" customHeight="1" x14ac:dyDescent="0.3">
      <c r="A43" s="39"/>
      <c r="B43" s="59"/>
      <c r="C43" s="46"/>
      <c r="D43" s="138">
        <f>IF(OR(TRIM($B42)&lt;&gt;"",$F42&gt;2),0,IF(OR(D42=0,D42&gt;=EndDate),0,DATE(YEAR(D42),MONTH(D42)+2,0)))</f>
        <v>0</v>
      </c>
      <c r="E43" s="138">
        <f>IF(OR(E42=0,E42&gt;=EndDate),0,DATE(YEAR(E42),MONTH(E42)+2,0))</f>
        <v>0</v>
      </c>
      <c r="F43" s="47">
        <f>IF(OR(D43=0,D43="",COUNTIF($D$23:D43,D43)=0),0,COUNTIF($D$23:D43,D43))</f>
        <v>0</v>
      </c>
      <c r="G43" s="48"/>
      <c r="H43" s="49"/>
      <c r="I43" s="50"/>
      <c r="J43" s="50"/>
      <c r="K43" s="60"/>
      <c r="L43" s="51"/>
      <c r="M43" s="40"/>
      <c r="AA43" s="30">
        <f t="shared" si="0"/>
        <v>0</v>
      </c>
    </row>
    <row r="44" spans="1:27" ht="17.25" customHeight="1" x14ac:dyDescent="0.3">
      <c r="A44" s="39"/>
      <c r="B44" s="59"/>
      <c r="C44" s="46"/>
      <c r="D44" s="138">
        <f>IF(OR(TRIM($B43)&lt;&gt;"",$F43&gt;2),0,D43)</f>
        <v>0</v>
      </c>
      <c r="E44" s="138">
        <f>E43</f>
        <v>0</v>
      </c>
      <c r="F44" s="47">
        <f>IF(OR(D44=0,D44="",COUNTIF($D$23:D44,D44)=0),0,COUNTIF($D$23:D44,D44))</f>
        <v>0</v>
      </c>
      <c r="G44" s="48"/>
      <c r="H44" s="49"/>
      <c r="I44" s="50"/>
      <c r="J44" s="50"/>
      <c r="K44" s="60"/>
      <c r="L44" s="51"/>
      <c r="M44" s="40"/>
      <c r="AA44" s="30">
        <f t="shared" si="0"/>
        <v>0</v>
      </c>
    </row>
    <row r="45" spans="1:27" ht="17.25" customHeight="1" x14ac:dyDescent="0.3">
      <c r="A45" s="39"/>
      <c r="B45" s="59"/>
      <c r="C45" s="46"/>
      <c r="D45" s="138">
        <f>IF(OR(TRIM($B44)&lt;&gt;"",$F44&gt;2),0,IF(OR(D44=0,D44&gt;=EndDate),0,DATE(YEAR(D44),MONTH(D44)+2,0)))</f>
        <v>0</v>
      </c>
      <c r="E45" s="138">
        <f>IF(OR(E44=0,E44&gt;=EndDate),0,DATE(YEAR(E44),MONTH(E44)+2,0))</f>
        <v>0</v>
      </c>
      <c r="F45" s="47">
        <f>IF(OR(D45=0,D45="",COUNTIF($D$23:D45,D45)=0),0,COUNTIF($D$23:D45,D45))</f>
        <v>0</v>
      </c>
      <c r="G45" s="48"/>
      <c r="H45" s="49"/>
      <c r="I45" s="50"/>
      <c r="J45" s="50"/>
      <c r="K45" s="60"/>
      <c r="L45" s="51"/>
      <c r="M45" s="40"/>
      <c r="AA45" s="30">
        <f t="shared" si="0"/>
        <v>0</v>
      </c>
    </row>
    <row r="46" spans="1:27" ht="17.25" customHeight="1" x14ac:dyDescent="0.3">
      <c r="A46" s="39"/>
      <c r="B46" s="59"/>
      <c r="C46" s="46"/>
      <c r="D46" s="138">
        <f>IF(OR(TRIM($B45)&lt;&gt;"",$F45&gt;2),0,D45)</f>
        <v>0</v>
      </c>
      <c r="E46" s="138">
        <f>E45</f>
        <v>0</v>
      </c>
      <c r="F46" s="47">
        <f>IF(OR(D46=0,D46="",COUNTIF($D$23:D46,D46)=0),0,COUNTIF($D$23:D46,D46))</f>
        <v>0</v>
      </c>
      <c r="G46" s="48"/>
      <c r="H46" s="49"/>
      <c r="I46" s="50"/>
      <c r="J46" s="50"/>
      <c r="K46" s="60"/>
      <c r="L46" s="51"/>
      <c r="M46" s="40"/>
      <c r="AA46" s="30">
        <f t="shared" si="0"/>
        <v>0</v>
      </c>
    </row>
    <row r="47" spans="1:27" ht="17.25" customHeight="1" x14ac:dyDescent="0.3">
      <c r="A47" s="39"/>
      <c r="B47" s="59"/>
      <c r="C47" s="46"/>
      <c r="D47" s="138">
        <f>IF(OR(TRIM($B46)&lt;&gt;"",$F46&gt;2),0,IF(OR(D46=0,D46&gt;=EndDate),0,DATE(YEAR(D46),MONTH(D46)+2,0)))</f>
        <v>0</v>
      </c>
      <c r="E47" s="138">
        <f>IF(OR(E46=0,E46&gt;=EndDate),0,DATE(YEAR(E46),MONTH(E46)+2,0))</f>
        <v>0</v>
      </c>
      <c r="F47" s="47">
        <f>IF(OR(D47=0,D47="",COUNTIF($D$23:D47,D47)=0),0,COUNTIF($D$23:D47,D47))</f>
        <v>0</v>
      </c>
      <c r="G47" s="48"/>
      <c r="H47" s="49"/>
      <c r="I47" s="50"/>
      <c r="J47" s="50"/>
      <c r="K47" s="60"/>
      <c r="L47" s="51"/>
      <c r="M47" s="40"/>
      <c r="AA47" s="30">
        <f t="shared" si="0"/>
        <v>0</v>
      </c>
    </row>
    <row r="48" spans="1:27" ht="17.25" customHeight="1" x14ac:dyDescent="0.3">
      <c r="A48" s="39"/>
      <c r="B48" s="59" t="s">
        <v>75</v>
      </c>
      <c r="C48" s="46"/>
      <c r="D48" s="138">
        <f>IF(OR(TRIM($B47)&lt;&gt;"",$F47&gt;2),0,D47)</f>
        <v>0</v>
      </c>
      <c r="E48" s="138">
        <f>E47</f>
        <v>0</v>
      </c>
      <c r="F48" s="47">
        <f>IF(OR(D48=0,D48="",COUNTIF($D$23:D48,D48)=0),0,COUNTIF($D$23:D48,D48))</f>
        <v>0</v>
      </c>
      <c r="G48" s="48"/>
      <c r="H48" s="49"/>
      <c r="I48" s="50"/>
      <c r="J48" s="50"/>
      <c r="K48" s="60"/>
      <c r="L48" s="51"/>
      <c r="M48" s="40"/>
      <c r="AA48" s="30">
        <f t="shared" si="0"/>
        <v>0</v>
      </c>
    </row>
    <row r="49" spans="1:27" ht="17.25" customHeight="1" x14ac:dyDescent="0.3">
      <c r="A49" s="39"/>
      <c r="B49" s="59"/>
      <c r="C49" s="46"/>
      <c r="D49" s="138">
        <f>IF(OR(TRIM($B48)&lt;&gt;"",$F48&gt;2),0,IF(OR(D48=0,D48&gt;=EndDate),0,DATE(YEAR(D48),MONTH(D48)+2,0)))</f>
        <v>0</v>
      </c>
      <c r="E49" s="138">
        <f>IF(OR(E48=0,E48&gt;=EndDate),0,DATE(YEAR(E48),MONTH(E48)+2,0))</f>
        <v>0</v>
      </c>
      <c r="F49" s="47">
        <f>IF(OR(D49=0,D49="",COUNTIF($D$23:D49,D49)=0),0,COUNTIF($D$23:D49,D49))</f>
        <v>0</v>
      </c>
      <c r="G49" s="48"/>
      <c r="H49" s="49"/>
      <c r="I49" s="50"/>
      <c r="J49" s="50"/>
      <c r="K49" s="60"/>
      <c r="L49" s="51"/>
      <c r="M49" s="40"/>
      <c r="AA49" s="30">
        <f t="shared" si="0"/>
        <v>0</v>
      </c>
    </row>
    <row r="50" spans="1:27" ht="17.25" customHeight="1" x14ac:dyDescent="0.3">
      <c r="A50" s="39"/>
      <c r="B50" s="59"/>
      <c r="C50" s="46"/>
      <c r="D50" s="138">
        <f>IF(OR(TRIM($B49)&lt;&gt;"",$F49&gt;2),0,D49)</f>
        <v>0</v>
      </c>
      <c r="E50" s="138">
        <f>E49</f>
        <v>0</v>
      </c>
      <c r="F50" s="47">
        <f>IF(OR(D50=0,D50="",COUNTIF($D$23:D50,D50)=0),0,COUNTIF($D$23:D50,D50))</f>
        <v>0</v>
      </c>
      <c r="G50" s="48"/>
      <c r="H50" s="49"/>
      <c r="I50" s="50"/>
      <c r="J50" s="50"/>
      <c r="K50" s="60"/>
      <c r="L50" s="51"/>
      <c r="M50" s="40"/>
      <c r="AA50" s="30">
        <f t="shared" si="0"/>
        <v>0</v>
      </c>
    </row>
    <row r="51" spans="1:27" ht="17.25" customHeight="1" x14ac:dyDescent="0.3">
      <c r="A51" s="39"/>
      <c r="B51" s="59"/>
      <c r="C51" s="46"/>
      <c r="D51" s="138">
        <f>IF(OR(TRIM($B50)&lt;&gt;"",$F50&gt;2),0,IF(OR(D50=0,D50&gt;=EndDate),0,DATE(YEAR(D50),MONTH(D50)+2,0)))</f>
        <v>0</v>
      </c>
      <c r="E51" s="138">
        <f>IF(OR(E50=0,E50&gt;=EndDate),0,DATE(YEAR(E50),MONTH(E50)+2,0))</f>
        <v>0</v>
      </c>
      <c r="F51" s="47">
        <f>IF(OR(D51=0,D51="",COUNTIF($D$23:D51,D51)=0),0,COUNTIF($D$23:D51,D51))</f>
        <v>0</v>
      </c>
      <c r="G51" s="48"/>
      <c r="H51" s="49"/>
      <c r="I51" s="50"/>
      <c r="J51" s="50"/>
      <c r="K51" s="60"/>
      <c r="L51" s="51"/>
      <c r="M51" s="40"/>
      <c r="AA51" s="30">
        <f t="shared" si="0"/>
        <v>0</v>
      </c>
    </row>
    <row r="52" spans="1:27" ht="17.25" customHeight="1" x14ac:dyDescent="0.3">
      <c r="A52" s="39"/>
      <c r="B52" s="59"/>
      <c r="C52" s="46"/>
      <c r="D52" s="138">
        <f>IF(OR(TRIM($B51)&lt;&gt;"",$F51&gt;2),0,D51)</f>
        <v>0</v>
      </c>
      <c r="E52" s="138">
        <f>E51</f>
        <v>0</v>
      </c>
      <c r="F52" s="47">
        <f>IF(OR(D52=0,D52="",COUNTIF($D$23:D52,D52)=0),0,COUNTIF($D$23:D52,D52))</f>
        <v>0</v>
      </c>
      <c r="G52" s="48"/>
      <c r="H52" s="49"/>
      <c r="I52" s="50"/>
      <c r="J52" s="50"/>
      <c r="K52" s="60"/>
      <c r="L52" s="51"/>
      <c r="M52" s="40"/>
      <c r="AA52" s="30">
        <f t="shared" si="0"/>
        <v>0</v>
      </c>
    </row>
    <row r="53" spans="1:27" ht="17.25" customHeight="1" x14ac:dyDescent="0.3">
      <c r="A53" s="39"/>
      <c r="B53" s="59"/>
      <c r="C53" s="46"/>
      <c r="D53" s="138">
        <f>IF(OR(TRIM($B52)&lt;&gt;"",$F52&gt;2),0,IF(OR(D52=0,D52&gt;=EndDate),0,DATE(YEAR(D52),MONTH(D52)+2,0)))</f>
        <v>0</v>
      </c>
      <c r="E53" s="138">
        <f>IF(OR(E52=0,E52&gt;=EndDate),0,DATE(YEAR(E52),MONTH(E52)+2,0))</f>
        <v>0</v>
      </c>
      <c r="F53" s="47">
        <f>IF(OR(D53=0,D53="",COUNTIF($D$23:D53,D53)=0),0,COUNTIF($D$23:D53,D53))</f>
        <v>0</v>
      </c>
      <c r="G53" s="48"/>
      <c r="H53" s="49"/>
      <c r="I53" s="50"/>
      <c r="J53" s="50"/>
      <c r="K53" s="60"/>
      <c r="L53" s="51"/>
      <c r="M53" s="40"/>
      <c r="AA53" s="30">
        <f t="shared" si="0"/>
        <v>0</v>
      </c>
    </row>
    <row r="54" spans="1:27" ht="17.25" customHeight="1" x14ac:dyDescent="0.3">
      <c r="A54" s="39"/>
      <c r="B54" s="59"/>
      <c r="C54" s="46"/>
      <c r="D54" s="138">
        <f>IF(OR(TRIM($B53)&lt;&gt;"",$F53&gt;2),0,D53)</f>
        <v>0</v>
      </c>
      <c r="E54" s="138">
        <f>E53</f>
        <v>0</v>
      </c>
      <c r="F54" s="47">
        <f>IF(OR(D54=0,D54="",COUNTIF($D$23:D54,D54)=0),0,COUNTIF($D$23:D54,D54))</f>
        <v>0</v>
      </c>
      <c r="G54" s="48"/>
      <c r="H54" s="49"/>
      <c r="I54" s="50"/>
      <c r="J54" s="50"/>
      <c r="K54" s="60"/>
      <c r="L54" s="51"/>
      <c r="M54" s="40"/>
      <c r="AA54" s="30">
        <f t="shared" si="0"/>
        <v>0</v>
      </c>
    </row>
    <row r="55" spans="1:27" ht="17.25" customHeight="1" x14ac:dyDescent="0.3">
      <c r="A55" s="39"/>
      <c r="B55" s="59"/>
      <c r="C55" s="46"/>
      <c r="D55" s="138">
        <f>IF(OR(TRIM($B54)&lt;&gt;"",$F54&gt;2),0,IF(OR(D54=0,D54&gt;=EndDate),0,DATE(YEAR(D54),MONTH(D54)+2,0)))</f>
        <v>0</v>
      </c>
      <c r="E55" s="138">
        <f>IF(OR(E54=0,E54&gt;=EndDate),0,DATE(YEAR(E54),MONTH(E54)+2,0))</f>
        <v>0</v>
      </c>
      <c r="F55" s="47">
        <f>IF(OR(D55=0,D55="",COUNTIF($D$23:D55,D55)=0),0,COUNTIF($D$23:D55,D55))</f>
        <v>0</v>
      </c>
      <c r="G55" s="48"/>
      <c r="H55" s="49"/>
      <c r="I55" s="50"/>
      <c r="J55" s="50"/>
      <c r="K55" s="60"/>
      <c r="L55" s="51"/>
      <c r="M55" s="40"/>
      <c r="AA55" s="30">
        <f t="shared" ref="AA55:AA72" si="1">IF(ISERROR(IF(OR(TRIM($B55)&lt;&gt;"",$F55&gt;2),VLOOKUP($D55,RegisterData,4,FALSE),$G55)),0,IF(OR(TRIM($B55)&lt;&gt;"",$F55&gt;2),VLOOKUP($D55,RegisterData,4,FALSE),$G55))</f>
        <v>0</v>
      </c>
    </row>
    <row r="56" spans="1:27" ht="17.25" customHeight="1" x14ac:dyDescent="0.3">
      <c r="A56" s="39"/>
      <c r="B56" s="59"/>
      <c r="C56" s="46"/>
      <c r="D56" s="138">
        <f>IF(OR(TRIM($B55)&lt;&gt;"",$F55&gt;2),0,D55)</f>
        <v>0</v>
      </c>
      <c r="E56" s="138">
        <f>E55</f>
        <v>0</v>
      </c>
      <c r="F56" s="47">
        <f>IF(OR(D56=0,D56="",COUNTIF($D$23:D56,D56)=0),0,COUNTIF($D$23:D56,D56))</f>
        <v>0</v>
      </c>
      <c r="G56" s="48"/>
      <c r="H56" s="49"/>
      <c r="I56" s="50"/>
      <c r="J56" s="50"/>
      <c r="K56" s="60"/>
      <c r="L56" s="51"/>
      <c r="M56" s="40"/>
      <c r="AA56" s="30">
        <f t="shared" si="1"/>
        <v>0</v>
      </c>
    </row>
    <row r="57" spans="1:27" ht="17.25" customHeight="1" x14ac:dyDescent="0.3">
      <c r="A57" s="39"/>
      <c r="B57" s="59"/>
      <c r="C57" s="46"/>
      <c r="D57" s="138">
        <f>IF(OR(TRIM($B56)&lt;&gt;"",$F56&gt;2),0,IF(OR(D56=0,D56&gt;=EndDate),0,DATE(YEAR(D56),MONTH(D56)+2,0)))</f>
        <v>0</v>
      </c>
      <c r="E57" s="138">
        <f>IF(OR(E56=0,E56&gt;=EndDate),0,DATE(YEAR(E56),MONTH(E56)+2,0))</f>
        <v>0</v>
      </c>
      <c r="F57" s="47">
        <f>IF(OR(D57=0,D57="",COUNTIF($D$23:D57,D57)=0),0,COUNTIF($D$23:D57,D57))</f>
        <v>0</v>
      </c>
      <c r="G57" s="48"/>
      <c r="H57" s="49"/>
      <c r="I57" s="50"/>
      <c r="J57" s="50"/>
      <c r="K57" s="60"/>
      <c r="L57" s="51"/>
      <c r="M57" s="40"/>
      <c r="AA57" s="30">
        <f t="shared" si="1"/>
        <v>0</v>
      </c>
    </row>
    <row r="58" spans="1:27" ht="17.25" customHeight="1" x14ac:dyDescent="0.3">
      <c r="A58" s="39"/>
      <c r="B58" s="59"/>
      <c r="C58" s="46"/>
      <c r="D58" s="138">
        <f>IF(OR(TRIM($B57)&lt;&gt;"",$F57&gt;2),0,D57)</f>
        <v>0</v>
      </c>
      <c r="E58" s="138">
        <f>E57</f>
        <v>0</v>
      </c>
      <c r="F58" s="47">
        <f>IF(OR(D58=0,D58="",COUNTIF($D$23:D58,D58)=0),0,COUNTIF($D$23:D58,D58))</f>
        <v>0</v>
      </c>
      <c r="G58" s="48"/>
      <c r="H58" s="49"/>
      <c r="I58" s="50"/>
      <c r="J58" s="50"/>
      <c r="K58" s="60"/>
      <c r="L58" s="51"/>
      <c r="M58" s="40"/>
      <c r="AA58" s="30">
        <f t="shared" si="1"/>
        <v>0</v>
      </c>
    </row>
    <row r="59" spans="1:27" ht="17.25" customHeight="1" x14ac:dyDescent="0.3">
      <c r="A59" s="39"/>
      <c r="B59" s="59"/>
      <c r="C59" s="46"/>
      <c r="D59" s="138">
        <f>IF(OR(TRIM($B58)&lt;&gt;"",$F58&gt;2),0,IF(OR(D58=0,D58&gt;=EndDate),0,DATE(YEAR(D58),MONTH(D58)+2,0)))</f>
        <v>0</v>
      </c>
      <c r="E59" s="138">
        <f>IF(OR(E58=0,E58&gt;=EndDate),0,DATE(YEAR(E58),MONTH(E58)+2,0))</f>
        <v>0</v>
      </c>
      <c r="F59" s="47">
        <f>IF(OR(D59=0,D59="",COUNTIF($D$23:D59,D59)=0),0,COUNTIF($D$23:D59,D59))</f>
        <v>0</v>
      </c>
      <c r="G59" s="48"/>
      <c r="H59" s="49"/>
      <c r="I59" s="50"/>
      <c r="J59" s="50"/>
      <c r="K59" s="60"/>
      <c r="L59" s="51"/>
      <c r="M59" s="40"/>
      <c r="AA59" s="30">
        <f t="shared" si="1"/>
        <v>0</v>
      </c>
    </row>
    <row r="60" spans="1:27" ht="17.25" customHeight="1" x14ac:dyDescent="0.3">
      <c r="A60" s="39"/>
      <c r="B60" s="59"/>
      <c r="C60" s="46"/>
      <c r="D60" s="138">
        <f>IF(OR(TRIM($B59)&lt;&gt;"",$F59&gt;2),0,D59)</f>
        <v>0</v>
      </c>
      <c r="E60" s="138">
        <f>E59</f>
        <v>0</v>
      </c>
      <c r="F60" s="47">
        <f>IF(OR(D60=0,D60="",COUNTIF($D$23:D60,D60)=0),0,COUNTIF($D$23:D60,D60))</f>
        <v>0</v>
      </c>
      <c r="G60" s="48"/>
      <c r="H60" s="49"/>
      <c r="I60" s="50"/>
      <c r="J60" s="50"/>
      <c r="K60" s="60"/>
      <c r="L60" s="51"/>
      <c r="M60" s="40"/>
      <c r="AA60" s="30">
        <f t="shared" si="1"/>
        <v>0</v>
      </c>
    </row>
    <row r="61" spans="1:27" ht="17.25" customHeight="1" x14ac:dyDescent="0.3">
      <c r="A61" s="39"/>
      <c r="B61" s="59"/>
      <c r="C61" s="46"/>
      <c r="D61" s="138">
        <f>IF(OR(TRIM($B60)&lt;&gt;"",$F60&gt;2),0,IF(OR(D60=0,D60&gt;=EndDate),0,DATE(YEAR(D60),MONTH(D60)+2,0)))</f>
        <v>0</v>
      </c>
      <c r="E61" s="138">
        <f>IF(OR(E60=0,E60&gt;=EndDate),0,DATE(YEAR(E60),MONTH(E60)+2,0))</f>
        <v>0</v>
      </c>
      <c r="F61" s="47">
        <f>IF(OR(D61=0,D61="",COUNTIF($D$23:D61,D61)=0),0,COUNTIF($D$23:D61,D61))</f>
        <v>0</v>
      </c>
      <c r="G61" s="48"/>
      <c r="H61" s="49"/>
      <c r="I61" s="50"/>
      <c r="J61" s="50"/>
      <c r="K61" s="60"/>
      <c r="L61" s="51"/>
      <c r="M61" s="40"/>
      <c r="AA61" s="30">
        <f t="shared" si="1"/>
        <v>0</v>
      </c>
    </row>
    <row r="62" spans="1:27" ht="17.25" customHeight="1" x14ac:dyDescent="0.3">
      <c r="A62" s="39"/>
      <c r="B62" s="59"/>
      <c r="C62" s="46"/>
      <c r="D62" s="138">
        <f>IF(OR(TRIM($B61)&lt;&gt;"",$F61&gt;2),0,D61)</f>
        <v>0</v>
      </c>
      <c r="E62" s="138">
        <f>E61</f>
        <v>0</v>
      </c>
      <c r="F62" s="47">
        <f>IF(OR(D62=0,D62="",COUNTIF($D$23:D62,D62)=0),0,COUNTIF($D$23:D62,D62))</f>
        <v>0</v>
      </c>
      <c r="G62" s="48"/>
      <c r="H62" s="49"/>
      <c r="I62" s="50"/>
      <c r="J62" s="50"/>
      <c r="K62" s="60"/>
      <c r="L62" s="51"/>
      <c r="M62" s="40"/>
      <c r="AA62" s="30">
        <f t="shared" si="1"/>
        <v>0</v>
      </c>
    </row>
    <row r="63" spans="1:27" ht="17.25" customHeight="1" x14ac:dyDescent="0.3">
      <c r="A63" s="39"/>
      <c r="B63" s="59"/>
      <c r="C63" s="46"/>
      <c r="D63" s="138">
        <f>IF(OR(TRIM($B62)&lt;&gt;"",$F62&gt;2),0,IF(OR(D62=0,D62&gt;=EndDate),0,DATE(YEAR(D62),MONTH(D62)+2,0)))</f>
        <v>0</v>
      </c>
      <c r="E63" s="138">
        <f>IF(OR(E62=0,E62&gt;=EndDate),0,DATE(YEAR(E62),MONTH(E62)+2,0))</f>
        <v>0</v>
      </c>
      <c r="F63" s="47">
        <f>IF(OR(D63=0,D63="",COUNTIF($D$23:D63,D63)=0),0,COUNTIF($D$23:D63,D63))</f>
        <v>0</v>
      </c>
      <c r="G63" s="48"/>
      <c r="H63" s="49"/>
      <c r="I63" s="50"/>
      <c r="J63" s="50"/>
      <c r="K63" s="60"/>
      <c r="L63" s="51"/>
      <c r="M63" s="40"/>
      <c r="AA63" s="30">
        <f t="shared" si="1"/>
        <v>0</v>
      </c>
    </row>
    <row r="64" spans="1:27" ht="17.25" customHeight="1" x14ac:dyDescent="0.3">
      <c r="A64" s="39"/>
      <c r="B64" s="59"/>
      <c r="C64" s="46"/>
      <c r="D64" s="138">
        <f>IF(OR(TRIM($B63)&lt;&gt;"",$F63&gt;2),0,D63)</f>
        <v>0</v>
      </c>
      <c r="E64" s="138">
        <f>E63</f>
        <v>0</v>
      </c>
      <c r="F64" s="47">
        <f>IF(OR(D64=0,D64="",COUNTIF($D$23:D64,D64)=0),0,COUNTIF($D$23:D64,D64))</f>
        <v>0</v>
      </c>
      <c r="G64" s="48"/>
      <c r="H64" s="49"/>
      <c r="I64" s="50"/>
      <c r="J64" s="50"/>
      <c r="K64" s="60"/>
      <c r="L64" s="51"/>
      <c r="M64" s="40"/>
      <c r="AA64" s="30">
        <f t="shared" si="1"/>
        <v>0</v>
      </c>
    </row>
    <row r="65" spans="1:27" ht="17.25" customHeight="1" x14ac:dyDescent="0.3">
      <c r="A65" s="39"/>
      <c r="B65" s="59"/>
      <c r="C65" s="46"/>
      <c r="D65" s="138">
        <f>IF(OR(TRIM($B64)&lt;&gt;"",$F64&gt;2),0,IF(OR(D64=0,D64&gt;=EndDate),0,DATE(YEAR(D64),MONTH(D64)+2,0)))</f>
        <v>0</v>
      </c>
      <c r="E65" s="138">
        <f>IF(OR(E64=0,E64&gt;=EndDate),0,DATE(YEAR(E64),MONTH(E64)+2,0))</f>
        <v>0</v>
      </c>
      <c r="F65" s="47">
        <f>IF(OR(D65=0,D65="",COUNTIF($D$23:D65,D65)=0),0,COUNTIF($D$23:D65,D65))</f>
        <v>0</v>
      </c>
      <c r="G65" s="48"/>
      <c r="H65" s="49"/>
      <c r="I65" s="50"/>
      <c r="J65" s="50"/>
      <c r="K65" s="60"/>
      <c r="L65" s="51"/>
      <c r="M65" s="40"/>
      <c r="AA65" s="30">
        <f t="shared" si="1"/>
        <v>0</v>
      </c>
    </row>
    <row r="66" spans="1:27" ht="17.25" customHeight="1" x14ac:dyDescent="0.3">
      <c r="A66" s="39"/>
      <c r="B66" s="59"/>
      <c r="C66" s="46"/>
      <c r="D66" s="138">
        <f>IF(OR(TRIM($B65)&lt;&gt;"",$F65&gt;2),0,D65)</f>
        <v>0</v>
      </c>
      <c r="E66" s="138">
        <f>E65</f>
        <v>0</v>
      </c>
      <c r="F66" s="47">
        <f>IF(OR(D66=0,D66="",COUNTIF($D$23:D66,D66)=0),0,COUNTIF($D$23:D66,D66))</f>
        <v>0</v>
      </c>
      <c r="G66" s="48"/>
      <c r="H66" s="49"/>
      <c r="I66" s="50"/>
      <c r="J66" s="50"/>
      <c r="K66" s="60"/>
      <c r="L66" s="51"/>
      <c r="M66" s="40"/>
      <c r="AA66" s="30">
        <f t="shared" si="1"/>
        <v>0</v>
      </c>
    </row>
    <row r="67" spans="1:27" ht="17.25" customHeight="1" x14ac:dyDescent="0.3">
      <c r="A67" s="39"/>
      <c r="B67" s="59"/>
      <c r="C67" s="46"/>
      <c r="D67" s="138">
        <f>IF(OR(TRIM($B66)&lt;&gt;"",$F66&gt;2),0,IF(OR(D66=0,D66&gt;=EndDate),0,DATE(YEAR(D66),MONTH(D66)+2,0)))</f>
        <v>0</v>
      </c>
      <c r="E67" s="138">
        <f>IF(OR(E66=0,E66&gt;=EndDate),0,DATE(YEAR(E66),MONTH(E66)+2,0))</f>
        <v>0</v>
      </c>
      <c r="F67" s="47">
        <f>IF(OR(D67=0,D67="",COUNTIF($D$23:D67,D67)=0),0,COUNTIF($D$23:D67,D67))</f>
        <v>0</v>
      </c>
      <c r="G67" s="48"/>
      <c r="H67" s="49"/>
      <c r="I67" s="50"/>
      <c r="J67" s="50"/>
      <c r="K67" s="60"/>
      <c r="L67" s="51"/>
      <c r="M67" s="40"/>
      <c r="AA67" s="30">
        <f t="shared" si="1"/>
        <v>0</v>
      </c>
    </row>
    <row r="68" spans="1:27" ht="17.25" customHeight="1" x14ac:dyDescent="0.3">
      <c r="A68" s="39"/>
      <c r="B68" s="59"/>
      <c r="C68" s="46"/>
      <c r="D68" s="138">
        <f>IF(OR(TRIM($B67)&lt;&gt;"",$F67&gt;2),0,D67)</f>
        <v>0</v>
      </c>
      <c r="E68" s="138">
        <f>E67</f>
        <v>0</v>
      </c>
      <c r="F68" s="47">
        <f>IF(OR(D68=0,D68="",COUNTIF($D$23:D68,D68)=0),0,COUNTIF($D$23:D68,D68))</f>
        <v>0</v>
      </c>
      <c r="G68" s="48"/>
      <c r="H68" s="49"/>
      <c r="I68" s="50"/>
      <c r="J68" s="50"/>
      <c r="K68" s="60"/>
      <c r="L68" s="51"/>
      <c r="M68" s="40"/>
      <c r="AA68" s="30">
        <f t="shared" si="1"/>
        <v>0</v>
      </c>
    </row>
    <row r="69" spans="1:27" ht="17.25" customHeight="1" x14ac:dyDescent="0.3">
      <c r="A69" s="39"/>
      <c r="B69" s="59"/>
      <c r="C69" s="46"/>
      <c r="D69" s="138">
        <f>IF(OR(TRIM($B68)&lt;&gt;"",$F68&gt;2),0,IF(OR(D68=0,D68&gt;=EndDate),0,DATE(YEAR(D68),MONTH(D68)+2,0)))</f>
        <v>0</v>
      </c>
      <c r="E69" s="138">
        <f>IF(OR(E68=0,E68&gt;=EndDate),0,DATE(YEAR(E68),MONTH(E68)+2,0))</f>
        <v>0</v>
      </c>
      <c r="F69" s="47">
        <f>IF(OR(D69=0,D69="",COUNTIF($D$23:D69,D69)=0),0,COUNTIF($D$23:D69,D69))</f>
        <v>0</v>
      </c>
      <c r="G69" s="48"/>
      <c r="H69" s="49"/>
      <c r="I69" s="50"/>
      <c r="J69" s="50"/>
      <c r="K69" s="60"/>
      <c r="L69" s="51"/>
      <c r="M69" s="40"/>
      <c r="AA69" s="30">
        <f t="shared" si="1"/>
        <v>0</v>
      </c>
    </row>
    <row r="70" spans="1:27" ht="17.25" customHeight="1" x14ac:dyDescent="0.3">
      <c r="A70" s="39"/>
      <c r="B70" s="59"/>
      <c r="C70" s="46"/>
      <c r="D70" s="138">
        <f>IF(OR(TRIM($B69)&lt;&gt;"",$F69&gt;2),0,D69)</f>
        <v>0</v>
      </c>
      <c r="E70" s="138">
        <f>E69</f>
        <v>0</v>
      </c>
      <c r="F70" s="47">
        <f>IF(OR(D70=0,D70="",COUNTIF($D$23:D70,D70)=0),0,COUNTIF($D$23:D70,D70))</f>
        <v>0</v>
      </c>
      <c r="G70" s="48"/>
      <c r="H70" s="49"/>
      <c r="I70" s="50"/>
      <c r="J70" s="50"/>
      <c r="K70" s="60"/>
      <c r="L70" s="51"/>
      <c r="M70" s="40"/>
      <c r="AA70" s="30">
        <f t="shared" si="1"/>
        <v>0</v>
      </c>
    </row>
    <row r="71" spans="1:27" ht="17.25" customHeight="1" x14ac:dyDescent="0.3">
      <c r="A71" s="39"/>
      <c r="B71" s="59"/>
      <c r="C71" s="46"/>
      <c r="D71" s="138">
        <f>IF(OR(TRIM($B70)&lt;&gt;"",$F70&gt;2),0,IF(OR(D70=0,D70&gt;=EndDate),0,DATE(YEAR(D70),MONTH(D70)+2,0)))</f>
        <v>0</v>
      </c>
      <c r="E71" s="138">
        <f>IF(OR(E70=0,E70&gt;=EndDate),0,DATE(YEAR(E70),MONTH(E70)+2,0))</f>
        <v>0</v>
      </c>
      <c r="F71" s="47">
        <f>IF(OR(D71=0,D71="",COUNTIF($D$23:D71,D71)=0),0,COUNTIF($D$23:D71,D71))</f>
        <v>0</v>
      </c>
      <c r="G71" s="48"/>
      <c r="H71" s="49"/>
      <c r="I71" s="50"/>
      <c r="J71" s="50"/>
      <c r="K71" s="60"/>
      <c r="L71" s="51"/>
      <c r="M71" s="40"/>
      <c r="AA71" s="30">
        <f t="shared" si="1"/>
        <v>0</v>
      </c>
    </row>
    <row r="72" spans="1:27" ht="17.25" customHeight="1" x14ac:dyDescent="0.3">
      <c r="A72" s="39"/>
      <c r="B72" s="59"/>
      <c r="C72" s="46"/>
      <c r="D72" s="138">
        <f>IF(OR(TRIM($B71)&lt;&gt;"",$F71&gt;2),0,D71)</f>
        <v>0</v>
      </c>
      <c r="E72" s="138">
        <f>E71</f>
        <v>0</v>
      </c>
      <c r="F72" s="47">
        <f>IF(OR(D72=0,D72="",COUNTIF($D$23:D72,D72)=0),0,COUNTIF($D$23:D72,D72))</f>
        <v>0</v>
      </c>
      <c r="G72" s="48"/>
      <c r="H72" s="49"/>
      <c r="I72" s="50"/>
      <c r="J72" s="50"/>
      <c r="K72" s="60"/>
      <c r="L72" s="51"/>
      <c r="M72" s="40"/>
      <c r="AA72" s="30">
        <f t="shared" si="1"/>
        <v>0</v>
      </c>
    </row>
    <row r="73" spans="1:27" ht="14.25" customHeight="1" x14ac:dyDescent="0.3">
      <c r="A73" s="52"/>
      <c r="B73" s="61"/>
      <c r="C73" s="61"/>
      <c r="D73" s="61"/>
      <c r="E73" s="61"/>
      <c r="F73" s="62"/>
      <c r="G73" s="61"/>
      <c r="H73" s="61"/>
      <c r="I73" s="61"/>
      <c r="J73" s="61"/>
      <c r="K73" s="61"/>
      <c r="L73" s="53"/>
      <c r="M73" s="54"/>
    </row>
  </sheetData>
  <sheetProtection password="C2E0" sheet="1" objects="1" scenarios="1"/>
  <mergeCells count="61">
    <mergeCell ref="D71:E71"/>
    <mergeCell ref="D72:E72"/>
    <mergeCell ref="D66:E66"/>
    <mergeCell ref="D67:E67"/>
    <mergeCell ref="D68:E68"/>
    <mergeCell ref="D69:E69"/>
    <mergeCell ref="D70:E70"/>
    <mergeCell ref="D56:E56"/>
    <mergeCell ref="D57:E57"/>
    <mergeCell ref="D58:E58"/>
    <mergeCell ref="D59:E59"/>
    <mergeCell ref="D60:E60"/>
    <mergeCell ref="D61:E61"/>
    <mergeCell ref="D62:E62"/>
    <mergeCell ref="D63:E63"/>
    <mergeCell ref="D64:E64"/>
    <mergeCell ref="D65:E65"/>
    <mergeCell ref="D46:E46"/>
    <mergeCell ref="D47:E47"/>
    <mergeCell ref="D48:E48"/>
    <mergeCell ref="D49:E49"/>
    <mergeCell ref="D50:E50"/>
    <mergeCell ref="D51:E51"/>
    <mergeCell ref="D52:E52"/>
    <mergeCell ref="D53:E53"/>
    <mergeCell ref="D54:E54"/>
    <mergeCell ref="D55:E55"/>
    <mergeCell ref="D36:E36"/>
    <mergeCell ref="D37:E37"/>
    <mergeCell ref="D38:E38"/>
    <mergeCell ref="D39:E39"/>
    <mergeCell ref="D40:E40"/>
    <mergeCell ref="D41:E41"/>
    <mergeCell ref="D42:E42"/>
    <mergeCell ref="D43:E43"/>
    <mergeCell ref="D44:E44"/>
    <mergeCell ref="D45:E45"/>
    <mergeCell ref="D26:E26"/>
    <mergeCell ref="D27:E27"/>
    <mergeCell ref="D28:E28"/>
    <mergeCell ref="D29:E29"/>
    <mergeCell ref="D30:E30"/>
    <mergeCell ref="D31:E31"/>
    <mergeCell ref="D32:E32"/>
    <mergeCell ref="D33:E33"/>
    <mergeCell ref="D34:E34"/>
    <mergeCell ref="D35:E35"/>
    <mergeCell ref="D25:E25"/>
    <mergeCell ref="B15:K15"/>
    <mergeCell ref="B18:K18"/>
    <mergeCell ref="B2:K2"/>
    <mergeCell ref="B4:L4"/>
    <mergeCell ref="H6:I6"/>
    <mergeCell ref="F8:G8"/>
    <mergeCell ref="I8:J8"/>
    <mergeCell ref="B14:K14"/>
    <mergeCell ref="B19:K19"/>
    <mergeCell ref="B20:K20"/>
    <mergeCell ref="B13:K13"/>
    <mergeCell ref="D23:E23"/>
    <mergeCell ref="D24:E24"/>
  </mergeCells>
  <hyperlinks>
    <hyperlink ref="B15" location="SalaryHourRequest!A1" display="3. View the &quot;SalaryHourRequest&quot; tab to finalize and print the Salary and Hour Request form." xr:uid="{02B80F96-903B-428A-BBCD-EF1B967EF4ED}"/>
  </hyperlinks>
  <pageMargins left="0.7" right="0.7" top="0.75" bottom="0.75" header="0.3" footer="0.3"/>
  <pageSetup scale="87" orientation="portrait" r:id="rId1"/>
  <colBreaks count="1" manualBreakCount="1">
    <brk id="13" max="1048575" man="1"/>
  </colBreaks>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0FCCAC-35DF-4A7A-AAA9-081E660826AC}">
  <dimension ref="A1:R112"/>
  <sheetViews>
    <sheetView zoomScaleNormal="100" workbookViewId="0">
      <selection activeCell="T24" sqref="T24"/>
    </sheetView>
  </sheetViews>
  <sheetFormatPr defaultColWidth="9.109375" defaultRowHeight="13.8" x14ac:dyDescent="0.25"/>
  <cols>
    <col min="1" max="2" width="2.109375" style="69" customWidth="1"/>
    <col min="3" max="3" width="11.33203125" style="69" customWidth="1"/>
    <col min="4" max="4" width="4.5546875" style="69" customWidth="1"/>
    <col min="5" max="5" width="12.109375" style="69" customWidth="1"/>
    <col min="6" max="6" width="14.6640625" style="69" customWidth="1"/>
    <col min="7" max="7" width="14.33203125" style="69" customWidth="1"/>
    <col min="8" max="8" width="1.6640625" style="69" customWidth="1"/>
    <col min="9" max="10" width="14.44140625" style="69" customWidth="1"/>
    <col min="11" max="12" width="7.5546875" style="69" customWidth="1"/>
    <col min="13" max="13" width="13.33203125" style="69" customWidth="1"/>
    <col min="14" max="15" width="2.109375" style="69" customWidth="1"/>
    <col min="16" max="16384" width="9.109375" style="69"/>
  </cols>
  <sheetData>
    <row r="1" spans="1:15" ht="20.399999999999999" x14ac:dyDescent="0.35">
      <c r="B1" s="150" t="s">
        <v>100</v>
      </c>
      <c r="C1" s="150"/>
      <c r="D1" s="150"/>
      <c r="E1" s="150"/>
      <c r="F1" s="150"/>
      <c r="G1" s="150"/>
      <c r="H1" s="150"/>
      <c r="I1" s="150"/>
      <c r="J1" s="150"/>
      <c r="K1" s="150"/>
      <c r="L1" s="150"/>
      <c r="M1" s="150"/>
      <c r="N1" s="150"/>
    </row>
    <row r="2" spans="1:15" ht="15.75" customHeight="1" x14ac:dyDescent="0.25">
      <c r="B2" s="151" t="s">
        <v>97</v>
      </c>
      <c r="C2" s="151"/>
      <c r="D2" s="151"/>
      <c r="E2" s="151"/>
      <c r="F2" s="151"/>
      <c r="G2" s="151"/>
      <c r="H2" s="151"/>
      <c r="I2" s="151"/>
      <c r="J2" s="151"/>
      <c r="K2" s="151"/>
      <c r="L2" s="151"/>
      <c r="M2" s="151"/>
      <c r="N2" s="151"/>
    </row>
    <row r="3" spans="1:15" ht="7.5" customHeight="1" x14ac:dyDescent="0.25"/>
    <row r="4" spans="1:15" ht="11.25" customHeight="1" x14ac:dyDescent="0.25">
      <c r="A4" s="68"/>
      <c r="B4" s="68"/>
      <c r="C4" s="68"/>
      <c r="D4" s="68"/>
      <c r="E4" s="68"/>
      <c r="F4" s="68"/>
      <c r="G4" s="68"/>
      <c r="H4" s="68"/>
      <c r="I4" s="68"/>
      <c r="J4" s="68"/>
      <c r="K4" s="68"/>
      <c r="L4" s="68"/>
      <c r="M4" s="68"/>
      <c r="N4" s="68"/>
      <c r="O4" s="68"/>
    </row>
    <row r="5" spans="1:15" ht="11.25" customHeight="1" x14ac:dyDescent="0.25">
      <c r="A5" s="68"/>
      <c r="B5" s="70"/>
      <c r="C5" s="71"/>
      <c r="D5" s="71"/>
      <c r="E5" s="71"/>
      <c r="F5" s="71"/>
      <c r="G5" s="71"/>
      <c r="H5" s="71"/>
      <c r="I5" s="71"/>
      <c r="J5" s="71"/>
      <c r="K5" s="71"/>
      <c r="L5" s="71"/>
      <c r="M5" s="71"/>
      <c r="N5" s="72"/>
      <c r="O5" s="68"/>
    </row>
    <row r="6" spans="1:15" ht="14.4" x14ac:dyDescent="0.3">
      <c r="A6" s="68"/>
      <c r="B6" s="73"/>
      <c r="C6" s="68"/>
      <c r="D6" s="68"/>
      <c r="E6" s="74"/>
      <c r="F6" s="68"/>
      <c r="G6" s="68"/>
      <c r="H6" s="68"/>
      <c r="I6" s="68"/>
      <c r="J6" s="68"/>
      <c r="K6" s="68"/>
      <c r="L6" s="68"/>
      <c r="M6" s="68"/>
      <c r="N6" s="75"/>
      <c r="O6" s="68"/>
    </row>
    <row r="7" spans="1:15" ht="14.4" x14ac:dyDescent="0.3">
      <c r="A7" s="68"/>
      <c r="B7" s="73"/>
      <c r="C7" s="68"/>
      <c r="D7" s="68"/>
      <c r="E7" s="74"/>
      <c r="F7" s="68"/>
      <c r="G7" s="68"/>
      <c r="H7" s="68"/>
      <c r="I7" s="68"/>
      <c r="J7" s="68"/>
      <c r="K7" s="68"/>
      <c r="L7" s="68"/>
      <c r="M7" s="68"/>
      <c r="N7" s="75"/>
      <c r="O7" s="68"/>
    </row>
    <row r="8" spans="1:15" ht="14.4" x14ac:dyDescent="0.3">
      <c r="A8" s="68"/>
      <c r="B8" s="73"/>
      <c r="C8" s="68"/>
      <c r="D8" s="68"/>
      <c r="E8" s="74"/>
      <c r="F8" s="68"/>
      <c r="G8" s="68"/>
      <c r="H8" s="68"/>
      <c r="I8" s="68"/>
      <c r="J8" s="68"/>
      <c r="K8" s="68"/>
      <c r="L8" s="68"/>
      <c r="M8" s="68"/>
      <c r="N8" s="75"/>
      <c r="O8" s="68"/>
    </row>
    <row r="9" spans="1:15" ht="14.4" x14ac:dyDescent="0.3">
      <c r="A9" s="68"/>
      <c r="B9" s="73"/>
      <c r="C9" s="68"/>
      <c r="D9" s="68"/>
      <c r="E9" s="74"/>
      <c r="F9" s="68"/>
      <c r="G9" s="68"/>
      <c r="H9" s="68"/>
      <c r="I9" s="68"/>
      <c r="J9" s="68"/>
      <c r="K9" s="68"/>
      <c r="L9" s="68"/>
      <c r="M9" s="68"/>
      <c r="N9" s="75"/>
      <c r="O9" s="68"/>
    </row>
    <row r="10" spans="1:15" ht="14.4" x14ac:dyDescent="0.3">
      <c r="A10" s="68"/>
      <c r="B10" s="73"/>
      <c r="C10" s="68"/>
      <c r="D10" s="68"/>
      <c r="E10" s="74"/>
      <c r="F10" s="68"/>
      <c r="G10" s="68"/>
      <c r="H10" s="68"/>
      <c r="I10" s="68"/>
      <c r="J10" s="68"/>
      <c r="K10" s="68"/>
      <c r="L10" s="68"/>
      <c r="M10" s="68"/>
      <c r="N10" s="75"/>
      <c r="O10" s="68"/>
    </row>
    <row r="11" spans="1:15" ht="14.4" x14ac:dyDescent="0.3">
      <c r="A11" s="68"/>
      <c r="B11" s="73"/>
      <c r="C11" s="68"/>
      <c r="D11" s="68"/>
      <c r="E11" s="154" t="s">
        <v>101</v>
      </c>
      <c r="F11" s="154"/>
      <c r="G11" s="154"/>
      <c r="H11" s="68"/>
      <c r="I11" s="68"/>
      <c r="J11" s="68"/>
      <c r="K11" s="68"/>
      <c r="L11" s="68"/>
      <c r="M11" s="68"/>
      <c r="N11" s="75"/>
      <c r="O11" s="68"/>
    </row>
    <row r="12" spans="1:15" x14ac:dyDescent="0.25">
      <c r="A12" s="68"/>
      <c r="B12" s="73"/>
      <c r="C12" s="68"/>
      <c r="D12" s="68"/>
      <c r="E12" s="68"/>
      <c r="F12" s="68"/>
      <c r="G12" s="68"/>
      <c r="H12" s="68"/>
      <c r="I12" s="68"/>
      <c r="J12" s="68"/>
      <c r="K12" s="68"/>
      <c r="L12" s="68"/>
      <c r="M12" s="68"/>
      <c r="N12" s="75"/>
      <c r="O12" s="68"/>
    </row>
    <row r="13" spans="1:15" ht="14.25" customHeight="1" x14ac:dyDescent="0.3">
      <c r="A13" s="68"/>
      <c r="B13" s="73"/>
      <c r="C13" s="76" t="s">
        <v>8</v>
      </c>
      <c r="D13" s="154" t="s">
        <v>9</v>
      </c>
      <c r="E13" s="154"/>
      <c r="F13" s="154"/>
      <c r="G13" s="154"/>
      <c r="H13" s="68"/>
      <c r="I13" s="68"/>
      <c r="J13" s="68"/>
      <c r="K13" s="68"/>
      <c r="L13" s="68"/>
      <c r="M13" s="68"/>
      <c r="N13" s="75"/>
      <c r="O13" s="68"/>
    </row>
    <row r="14" spans="1:15" ht="14.4" x14ac:dyDescent="0.3">
      <c r="A14" s="68"/>
      <c r="B14" s="73"/>
      <c r="C14" s="76" t="s">
        <v>10</v>
      </c>
      <c r="D14" s="74"/>
      <c r="E14" s="74"/>
      <c r="F14" s="154" t="s">
        <v>11</v>
      </c>
      <c r="G14" s="154"/>
      <c r="H14" s="154"/>
      <c r="I14" s="154"/>
      <c r="J14" s="154"/>
      <c r="K14" s="68"/>
      <c r="L14" s="68"/>
      <c r="M14" s="68"/>
      <c r="N14" s="75"/>
      <c r="O14" s="68"/>
    </row>
    <row r="15" spans="1:15" x14ac:dyDescent="0.25">
      <c r="A15" s="68"/>
      <c r="B15" s="73"/>
      <c r="C15" s="68"/>
      <c r="D15" s="68"/>
      <c r="E15" s="68"/>
      <c r="F15" s="68"/>
      <c r="G15" s="68"/>
      <c r="H15" s="68"/>
      <c r="I15" s="68"/>
      <c r="J15" s="68"/>
      <c r="K15" s="68"/>
      <c r="L15" s="68"/>
      <c r="M15" s="68"/>
      <c r="N15" s="75"/>
      <c r="O15" s="68"/>
    </row>
    <row r="16" spans="1:15" ht="14.4" thickBot="1" x14ac:dyDescent="0.3">
      <c r="A16" s="68"/>
      <c r="B16" s="73"/>
      <c r="C16" s="68"/>
      <c r="D16" s="68"/>
      <c r="E16" s="68"/>
      <c r="F16" s="68"/>
      <c r="G16" s="77" t="s">
        <v>12</v>
      </c>
      <c r="H16" s="77"/>
      <c r="I16" s="152"/>
      <c r="J16" s="152"/>
      <c r="K16" s="152"/>
      <c r="L16" s="152"/>
      <c r="M16" s="152"/>
      <c r="N16" s="75"/>
      <c r="O16" s="68"/>
    </row>
    <row r="17" spans="1:18" ht="14.4" thickBot="1" x14ac:dyDescent="0.3">
      <c r="A17" s="68"/>
      <c r="B17" s="73"/>
      <c r="C17" s="77" t="s">
        <v>21</v>
      </c>
      <c r="D17" s="153"/>
      <c r="E17" s="153"/>
      <c r="F17" s="68"/>
      <c r="G17" s="77"/>
      <c r="H17" s="77"/>
      <c r="I17" s="68"/>
      <c r="J17" s="68"/>
      <c r="K17" s="68"/>
      <c r="L17" s="68"/>
      <c r="M17" s="68"/>
      <c r="N17" s="75"/>
      <c r="O17" s="68"/>
    </row>
    <row r="18" spans="1:18" ht="14.4" thickBot="1" x14ac:dyDescent="0.3">
      <c r="A18" s="68"/>
      <c r="B18" s="73"/>
      <c r="C18" s="77"/>
      <c r="D18" s="78"/>
      <c r="E18" s="78"/>
      <c r="F18" s="68"/>
      <c r="G18" s="77" t="s">
        <v>13</v>
      </c>
      <c r="H18" s="77"/>
      <c r="I18" s="152"/>
      <c r="J18" s="152"/>
      <c r="K18" s="152"/>
      <c r="L18" s="152"/>
      <c r="M18" s="152"/>
      <c r="N18" s="75"/>
      <c r="O18" s="68"/>
      <c r="R18" s="79"/>
    </row>
    <row r="19" spans="1:18" ht="15.75" customHeight="1" thickBot="1" x14ac:dyDescent="0.3">
      <c r="A19" s="68"/>
      <c r="B19" s="73"/>
      <c r="C19" s="77" t="s">
        <v>22</v>
      </c>
      <c r="D19" s="153"/>
      <c r="E19" s="153"/>
      <c r="F19" s="68"/>
      <c r="G19" s="77"/>
      <c r="H19" s="77"/>
      <c r="I19" s="68"/>
      <c r="J19" s="68"/>
      <c r="K19" s="68"/>
      <c r="L19" s="68"/>
      <c r="M19" s="68"/>
      <c r="N19" s="75"/>
      <c r="O19" s="68"/>
      <c r="R19" s="79"/>
    </row>
    <row r="20" spans="1:18" ht="14.4" thickBot="1" x14ac:dyDescent="0.3">
      <c r="A20" s="68"/>
      <c r="B20" s="73"/>
      <c r="C20" s="80"/>
      <c r="D20" s="80"/>
      <c r="E20" s="68"/>
      <c r="F20" s="68"/>
      <c r="G20" s="77" t="s">
        <v>14</v>
      </c>
      <c r="H20" s="77"/>
      <c r="I20" s="152"/>
      <c r="J20" s="152"/>
      <c r="K20" s="152"/>
      <c r="L20" s="152"/>
      <c r="M20" s="152"/>
      <c r="N20" s="75"/>
      <c r="O20" s="68"/>
    </row>
    <row r="21" spans="1:18" ht="9.75" customHeight="1" thickBot="1" x14ac:dyDescent="0.3">
      <c r="A21" s="68"/>
      <c r="B21" s="73"/>
      <c r="C21" s="68"/>
      <c r="D21" s="68"/>
      <c r="E21" s="68"/>
      <c r="F21" s="68"/>
      <c r="G21" s="68"/>
      <c r="H21" s="68"/>
      <c r="I21" s="68"/>
      <c r="J21" s="68"/>
      <c r="K21" s="68"/>
      <c r="L21" s="68"/>
      <c r="M21" s="68"/>
      <c r="N21" s="75"/>
      <c r="O21" s="68"/>
    </row>
    <row r="22" spans="1:18" x14ac:dyDescent="0.25">
      <c r="A22" s="68"/>
      <c r="B22" s="73"/>
      <c r="C22" s="68"/>
      <c r="D22" s="166"/>
      <c r="E22" s="166"/>
      <c r="F22" s="81"/>
      <c r="G22" s="68"/>
      <c r="H22" s="68"/>
      <c r="I22" s="155" t="s">
        <v>92</v>
      </c>
      <c r="J22" s="156"/>
      <c r="K22" s="156" t="s">
        <v>16</v>
      </c>
      <c r="L22" s="156"/>
      <c r="M22" s="82" t="s">
        <v>17</v>
      </c>
      <c r="N22" s="75"/>
      <c r="O22" s="68"/>
    </row>
    <row r="23" spans="1:18" ht="18.75" customHeight="1" thickBot="1" x14ac:dyDescent="0.3">
      <c r="A23" s="68"/>
      <c r="B23" s="73"/>
      <c r="C23" s="80" t="s">
        <v>82</v>
      </c>
      <c r="D23" s="167"/>
      <c r="E23" s="167"/>
      <c r="F23" s="83"/>
      <c r="G23" s="84"/>
      <c r="H23" s="84"/>
      <c r="I23" s="157" t="s">
        <v>93</v>
      </c>
      <c r="J23" s="158"/>
      <c r="K23" s="159"/>
      <c r="L23" s="159"/>
      <c r="M23" s="135"/>
      <c r="N23" s="75"/>
      <c r="O23" s="68"/>
    </row>
    <row r="24" spans="1:18" ht="18.75" customHeight="1" x14ac:dyDescent="0.25">
      <c r="A24" s="68"/>
      <c r="B24" s="73"/>
      <c r="C24" s="68"/>
      <c r="D24" s="68"/>
      <c r="E24" s="68"/>
      <c r="F24" s="68"/>
      <c r="G24" s="68"/>
      <c r="H24" s="68"/>
      <c r="I24" s="157" t="s">
        <v>94</v>
      </c>
      <c r="J24" s="158"/>
      <c r="K24" s="159"/>
      <c r="L24" s="159"/>
      <c r="M24" s="135"/>
      <c r="N24" s="75"/>
      <c r="O24" s="68"/>
    </row>
    <row r="25" spans="1:18" ht="7.5" customHeight="1" x14ac:dyDescent="0.25">
      <c r="A25" s="68"/>
      <c r="B25" s="73"/>
      <c r="C25" s="68"/>
      <c r="D25" s="68"/>
      <c r="E25" s="68"/>
      <c r="F25" s="68"/>
      <c r="G25" s="68"/>
      <c r="H25" s="68"/>
      <c r="I25" s="85"/>
      <c r="J25" s="86"/>
      <c r="K25" s="64"/>
      <c r="L25" s="64"/>
      <c r="M25" s="87"/>
      <c r="N25" s="75"/>
      <c r="O25" s="68"/>
    </row>
    <row r="26" spans="1:18" ht="12" customHeight="1" x14ac:dyDescent="0.25">
      <c r="A26" s="68"/>
      <c r="B26" s="73"/>
      <c r="C26" s="88" t="s">
        <v>15</v>
      </c>
      <c r="D26" s="68"/>
      <c r="E26" s="68"/>
      <c r="F26" s="68"/>
      <c r="G26" s="68"/>
      <c r="H26" s="68"/>
      <c r="I26" s="160" t="s">
        <v>20</v>
      </c>
      <c r="J26" s="161"/>
      <c r="K26" s="161"/>
      <c r="L26" s="161"/>
      <c r="M26" s="162"/>
      <c r="N26" s="75"/>
      <c r="O26" s="68"/>
    </row>
    <row r="27" spans="1:18" s="92" customFormat="1" ht="6.75" customHeight="1" x14ac:dyDescent="0.25">
      <c r="A27" s="89"/>
      <c r="B27" s="90"/>
      <c r="C27" s="68"/>
      <c r="D27" s="68"/>
      <c r="E27" s="68"/>
      <c r="F27" s="68"/>
      <c r="G27" s="68"/>
      <c r="H27" s="68"/>
      <c r="I27" s="160"/>
      <c r="J27" s="161"/>
      <c r="K27" s="161"/>
      <c r="L27" s="161"/>
      <c r="M27" s="162"/>
      <c r="N27" s="91"/>
      <c r="O27" s="89"/>
    </row>
    <row r="28" spans="1:18" s="92" customFormat="1" ht="24" customHeight="1" thickBot="1" x14ac:dyDescent="0.3">
      <c r="A28" s="89"/>
      <c r="B28" s="90"/>
      <c r="C28" s="80" t="s">
        <v>18</v>
      </c>
      <c r="D28" s="89"/>
      <c r="E28" s="32"/>
      <c r="F28" s="93" t="s">
        <v>19</v>
      </c>
      <c r="G28" s="32"/>
      <c r="H28" s="68"/>
      <c r="I28" s="160"/>
      <c r="J28" s="161"/>
      <c r="K28" s="161"/>
      <c r="L28" s="161"/>
      <c r="M28" s="162"/>
      <c r="N28" s="91"/>
      <c r="O28" s="89"/>
    </row>
    <row r="29" spans="1:18" s="92" customFormat="1" ht="21" customHeight="1" thickBot="1" x14ac:dyDescent="0.3">
      <c r="A29" s="89"/>
      <c r="B29" s="90"/>
      <c r="C29" s="89"/>
      <c r="D29" s="89"/>
      <c r="E29" s="89"/>
      <c r="F29" s="89"/>
      <c r="G29" s="89"/>
      <c r="H29" s="89"/>
      <c r="I29" s="163"/>
      <c r="J29" s="164"/>
      <c r="K29" s="164"/>
      <c r="L29" s="164"/>
      <c r="M29" s="165"/>
      <c r="N29" s="91"/>
      <c r="O29" s="89"/>
    </row>
    <row r="30" spans="1:18" s="92" customFormat="1" ht="5.25" customHeight="1" x14ac:dyDescent="0.25">
      <c r="A30" s="89"/>
      <c r="B30" s="90"/>
      <c r="C30" s="89"/>
      <c r="D30" s="89"/>
      <c r="E30" s="89"/>
      <c r="F30" s="89"/>
      <c r="G30" s="89"/>
      <c r="H30" s="89"/>
      <c r="I30" s="89"/>
      <c r="J30" s="89"/>
      <c r="K30" s="89"/>
      <c r="L30" s="89"/>
      <c r="M30" s="89"/>
      <c r="N30" s="91"/>
      <c r="O30" s="89"/>
    </row>
    <row r="31" spans="1:18" s="97" customFormat="1" ht="16.5" customHeight="1" thickBot="1" x14ac:dyDescent="0.35">
      <c r="A31" s="94"/>
      <c r="B31" s="95"/>
      <c r="C31" s="168" t="s">
        <v>23</v>
      </c>
      <c r="D31" s="168"/>
      <c r="E31" s="168"/>
      <c r="F31" s="168"/>
      <c r="G31" s="168"/>
      <c r="H31" s="168"/>
      <c r="I31" s="168"/>
      <c r="J31" s="168"/>
      <c r="K31" s="168"/>
      <c r="L31" s="168"/>
      <c r="M31" s="168"/>
      <c r="N31" s="96"/>
      <c r="O31" s="94"/>
    </row>
    <row r="32" spans="1:18" s="97" customFormat="1" ht="14.25" customHeight="1" thickBot="1" x14ac:dyDescent="0.35">
      <c r="A32" s="94"/>
      <c r="B32" s="95"/>
      <c r="C32" s="161" t="s">
        <v>24</v>
      </c>
      <c r="D32" s="161"/>
      <c r="E32" s="161"/>
      <c r="F32" s="169" t="s">
        <v>25</v>
      </c>
      <c r="G32" s="170"/>
      <c r="H32" s="171" t="s">
        <v>26</v>
      </c>
      <c r="I32" s="172"/>
      <c r="J32" s="173"/>
      <c r="K32" s="171" t="s">
        <v>27</v>
      </c>
      <c r="L32" s="172"/>
      <c r="M32" s="173"/>
      <c r="N32" s="96"/>
      <c r="O32" s="94"/>
    </row>
    <row r="33" spans="1:15" s="92" customFormat="1" ht="36" customHeight="1" thickBot="1" x14ac:dyDescent="0.3">
      <c r="A33" s="89"/>
      <c r="B33" s="90"/>
      <c r="C33" s="161"/>
      <c r="D33" s="161"/>
      <c r="E33" s="161"/>
      <c r="F33" s="65" t="s">
        <v>28</v>
      </c>
      <c r="G33" s="33" t="s">
        <v>29</v>
      </c>
      <c r="H33" s="174" t="s">
        <v>30</v>
      </c>
      <c r="I33" s="175"/>
      <c r="J33" s="33" t="s">
        <v>29</v>
      </c>
      <c r="K33" s="174" t="s">
        <v>31</v>
      </c>
      <c r="L33" s="175"/>
      <c r="M33" s="34" t="s">
        <v>29</v>
      </c>
      <c r="N33" s="91"/>
      <c r="O33" s="89"/>
    </row>
    <row r="34" spans="1:15" s="92" customFormat="1" ht="6.75" customHeight="1" x14ac:dyDescent="0.25">
      <c r="A34" s="89"/>
      <c r="B34" s="90"/>
      <c r="C34" s="89"/>
      <c r="D34" s="89"/>
      <c r="E34" s="89"/>
      <c r="F34" s="89"/>
      <c r="G34" s="89"/>
      <c r="H34" s="89"/>
      <c r="I34" s="89"/>
      <c r="J34" s="89"/>
      <c r="K34" s="89"/>
      <c r="L34" s="89"/>
      <c r="M34" s="89"/>
      <c r="N34" s="91"/>
      <c r="O34" s="89"/>
    </row>
    <row r="35" spans="1:15" s="102" customFormat="1" ht="55.8" thickBot="1" x14ac:dyDescent="0.35">
      <c r="A35" s="98"/>
      <c r="B35" s="99"/>
      <c r="C35" s="98"/>
      <c r="D35" s="176" t="s">
        <v>32</v>
      </c>
      <c r="E35" s="176"/>
      <c r="F35" s="100" t="s">
        <v>33</v>
      </c>
      <c r="G35" s="100" t="s">
        <v>34</v>
      </c>
      <c r="H35" s="177" t="s">
        <v>5</v>
      </c>
      <c r="I35" s="177"/>
      <c r="J35" s="100" t="s">
        <v>95</v>
      </c>
      <c r="K35" s="177" t="s">
        <v>36</v>
      </c>
      <c r="L35" s="177"/>
      <c r="M35" s="100" t="s">
        <v>37</v>
      </c>
      <c r="N35" s="101"/>
      <c r="O35" s="98"/>
    </row>
    <row r="36" spans="1:15" s="102" customFormat="1" ht="19.5" customHeight="1" thickBot="1" x14ac:dyDescent="0.35">
      <c r="A36" s="98"/>
      <c r="B36" s="99"/>
      <c r="C36" s="98"/>
      <c r="D36" s="178">
        <v>1</v>
      </c>
      <c r="E36" s="179"/>
      <c r="F36" s="103" t="s">
        <v>38</v>
      </c>
      <c r="G36" s="103" t="s">
        <v>39</v>
      </c>
      <c r="H36" s="178" t="s">
        <v>40</v>
      </c>
      <c r="I36" s="179"/>
      <c r="J36" s="103" t="s">
        <v>41</v>
      </c>
      <c r="K36" s="180" t="s">
        <v>42</v>
      </c>
      <c r="L36" s="181"/>
      <c r="M36" s="103" t="s">
        <v>43</v>
      </c>
      <c r="N36" s="101"/>
      <c r="O36" s="98"/>
    </row>
    <row r="37" spans="1:15" s="92" customFormat="1" ht="22.5" customHeight="1" x14ac:dyDescent="0.25">
      <c r="A37" s="89"/>
      <c r="B37" s="90"/>
      <c r="C37" s="89"/>
      <c r="D37" s="182" t="str">
        <f t="array" ref="D37">IF(ISERROR(INDEX(RegisterPayPeriod,MATCH(0,IF(YEAR(RegisterPayPeriod) =TaxYear,COUNTIF($D$36:D36, RegisterPayPeriod),1),0))),"",INDEX(RegisterPayPeriod,MATCH(0,IF(YEAR(RegisterPayPeriod) =TaxYear,COUNTIF($D$36:D36, RegisterPayPeriod),1),0)))</f>
        <v/>
      </c>
      <c r="E37" s="182"/>
      <c r="F37" s="104" t="str">
        <f t="shared" ref="F37:F50" si="0">IF(ISERROR(SUMPRODUCT((MONTH(RegisterPayPeriod)=MONTH(D37))*(YEAR(RegisterPayPeriod)=YEAR(D37))*RegisterHours)),"",SUMPRODUCT((MONTH(RegisterPayPeriod)=MONTH(D37))*(YEAR(RegisterPayPeriod)=YEAR(D37))*RegisterHours))</f>
        <v/>
      </c>
      <c r="G37" s="105" t="str">
        <f>IF(ISERROR(CONCATENATE(MONTH(D37),"/1/",YEAR(D37))),"",CONCATENATE(MONTH(D37),"/1/",YEAR(D37)))</f>
        <v/>
      </c>
      <c r="H37" s="183" t="str">
        <f t="array" ref="H37">IF(ISERROR(SUMPRODUCT((MONTH(EffPayDate)=MONTH($G37))*(YEAR(EffPayDate)=YEAR($G37))*RegisterSalary)),"",SUMPRODUCT((MONTH(EffPayDate)=MONTH($G37))*(YEAR(EffPayDate)=YEAR($G37))*RegisterSalary))</f>
        <v/>
      </c>
      <c r="I37" s="183"/>
      <c r="J37" s="106" t="str">
        <f t="array" ref="J37">IF(ISERROR(SUMPRODUCT((MONTH(EffPayDate)=MONTH($G37))*(YEAR(EffPayDate)=YEAR($G37))*RegisterContrib)),"",SUMPRODUCT((MONTH(EffPayDate)=MONTH($G37))*(YEAR(EffPayDate)=YEAR($G37))*RegisterContrib))</f>
        <v/>
      </c>
      <c r="K37" s="184" t="str">
        <f>IF(OR(M37=0,M37=""),"","X")</f>
        <v/>
      </c>
      <c r="L37" s="184"/>
      <c r="M37" s="106" t="str">
        <f t="array" ref="M37">IF(ISERROR(SUMPRODUCT((MONTH(RegisterPayPeriod)=MONTH($D37))*(YEAR(RegisterPayPeriod)=YEAR($D37))*RegisterPF)),"",SUMPRODUCT((MONTH(RegisterPayPeriod)=MONTH($D37))*(YEAR(RegisterPayPeriod)=YEAR($D37))*RegisterPF))</f>
        <v/>
      </c>
      <c r="N37" s="91"/>
      <c r="O37" s="89"/>
    </row>
    <row r="38" spans="1:15" s="92" customFormat="1" ht="22.5" customHeight="1" x14ac:dyDescent="0.25">
      <c r="A38" s="89"/>
      <c r="B38" s="90"/>
      <c r="C38" s="89"/>
      <c r="D38" s="185" t="str">
        <f t="array" ref="D38">IF(ISERROR(INDEX(RegisterPayPeriod,MATCH(0,IF(YEAR(RegisterPayPeriod) =TaxYear,COUNTIF($D$36:D37, RegisterPayPeriod),1),0))),"",INDEX(RegisterPayPeriod,MATCH(0,IF(YEAR(RegisterPayPeriod) =TaxYear,COUNTIF($D$36:D37, RegisterPayPeriod),1),0)))</f>
        <v/>
      </c>
      <c r="E38" s="185"/>
      <c r="F38" s="104" t="str">
        <f t="shared" si="0"/>
        <v/>
      </c>
      <c r="G38" s="105" t="str">
        <f t="shared" ref="G38:G50" si="1">IF(ISERROR(CONCATENATE(MONTH(D38),"/1/",YEAR(D38))),"",CONCATENATE(MONTH(D38),"/1/",YEAR(D38)))</f>
        <v/>
      </c>
      <c r="H38" s="186" t="str">
        <f t="array" ref="H38">IF(ISERROR(SUMPRODUCT((MONTH(EffPayDate)=MONTH($G38))*(YEAR(EffPayDate)=YEAR($G38))*RegisterSalary)),"",SUMPRODUCT((MONTH(EffPayDate)=MONTH($G38))*(YEAR(EffPayDate)=YEAR($G38))*RegisterSalary))</f>
        <v/>
      </c>
      <c r="I38" s="186"/>
      <c r="J38" s="106" t="str">
        <f t="array" ref="J38">IF(ISERROR(SUMPRODUCT((MONTH(EffPayDate)=MONTH($G38))*(YEAR(EffPayDate)=YEAR($G38))*RegisterContrib)),"",SUMPRODUCT((MONTH(EffPayDate)=MONTH($G38))*(YEAR(EffPayDate)=YEAR($G38))*RegisterContrib))</f>
        <v/>
      </c>
      <c r="K38" s="184" t="str">
        <f t="shared" ref="K38:K50" si="2">IF(OR(M38=0,M38=""),"","X")</f>
        <v/>
      </c>
      <c r="L38" s="184"/>
      <c r="M38" s="106" t="str">
        <f t="array" ref="M38">IF(ISERROR(SUMPRODUCT((MONTH(RegisterPayPeriod)=MONTH($D38))*(YEAR(RegisterPayPeriod)=YEAR($D38))*RegisterPF)),"",SUMPRODUCT((MONTH(RegisterPayPeriod)=MONTH($D38))*(YEAR(RegisterPayPeriod)=YEAR($D38))*RegisterPF))</f>
        <v/>
      </c>
      <c r="N38" s="91"/>
      <c r="O38" s="89"/>
    </row>
    <row r="39" spans="1:15" s="92" customFormat="1" ht="22.5" customHeight="1" x14ac:dyDescent="0.25">
      <c r="A39" s="89"/>
      <c r="B39" s="90"/>
      <c r="C39" s="89"/>
      <c r="D39" s="185" t="str">
        <f t="array" ref="D39">IF(ISERROR(INDEX(RegisterPayPeriod,MATCH(0,IF(YEAR(RegisterPayPeriod) =TaxYear,COUNTIF($D$36:D38, RegisterPayPeriod),1),0))),"",INDEX(RegisterPayPeriod,MATCH(0,IF(YEAR(RegisterPayPeriod) =TaxYear,COUNTIF($D$36:D38, RegisterPayPeriod),1),0)))</f>
        <v/>
      </c>
      <c r="E39" s="185"/>
      <c r="F39" s="104" t="str">
        <f t="shared" si="0"/>
        <v/>
      </c>
      <c r="G39" s="105" t="str">
        <f t="shared" si="1"/>
        <v/>
      </c>
      <c r="H39" s="186" t="str">
        <f t="array" ref="H39">IF(ISERROR(SUMPRODUCT((MONTH(EffPayDate)=MONTH($G39))*(YEAR(EffPayDate)=YEAR($G39))*RegisterSalary)),"",SUMPRODUCT((MONTH(EffPayDate)=MONTH($G39))*(YEAR(EffPayDate)=YEAR($G39))*RegisterSalary))</f>
        <v/>
      </c>
      <c r="I39" s="186"/>
      <c r="J39" s="106" t="str">
        <f t="array" ref="J39">IF(ISERROR(SUMPRODUCT((MONTH(EffPayDate)=MONTH($G39))*(YEAR(EffPayDate)=YEAR($G39))*RegisterContrib)),"",SUMPRODUCT((MONTH(EffPayDate)=MONTH($G39))*(YEAR(EffPayDate)=YEAR($G39))*RegisterContrib))</f>
        <v/>
      </c>
      <c r="K39" s="184" t="str">
        <f t="shared" si="2"/>
        <v/>
      </c>
      <c r="L39" s="184"/>
      <c r="M39" s="106" t="str">
        <f t="array" ref="M39">IF(ISERROR(SUMPRODUCT((MONTH(RegisterPayPeriod)=MONTH($D39))*(YEAR(RegisterPayPeriod)=YEAR($D39))*RegisterPF)),"",SUMPRODUCT((MONTH(RegisterPayPeriod)=MONTH($D39))*(YEAR(RegisterPayPeriod)=YEAR($D39))*RegisterPF))</f>
        <v/>
      </c>
      <c r="N39" s="91"/>
      <c r="O39" s="89"/>
    </row>
    <row r="40" spans="1:15" s="92" customFormat="1" ht="22.5" customHeight="1" x14ac:dyDescent="0.25">
      <c r="A40" s="89"/>
      <c r="B40" s="90"/>
      <c r="C40" s="89"/>
      <c r="D40" s="185" t="str">
        <f t="array" ref="D40">IF(ISERROR(INDEX(RegisterPayPeriod,MATCH(0,IF(YEAR(RegisterPayPeriod) =TaxYear,COUNTIF($D$36:D39, RegisterPayPeriod),1),0))),"",INDEX(RegisterPayPeriod,MATCH(0,IF(YEAR(RegisterPayPeriod) =TaxYear,COUNTIF($D$36:D39, RegisterPayPeriod),1),0)))</f>
        <v/>
      </c>
      <c r="E40" s="185"/>
      <c r="F40" s="104" t="str">
        <f t="shared" si="0"/>
        <v/>
      </c>
      <c r="G40" s="105" t="str">
        <f t="shared" si="1"/>
        <v/>
      </c>
      <c r="H40" s="186" t="str">
        <f t="array" ref="H40">IF(ISERROR(SUMPRODUCT((MONTH(EffPayDate)=MONTH($G40))*(YEAR(EffPayDate)=YEAR($G40))*RegisterSalary)),"",SUMPRODUCT((MONTH(EffPayDate)=MONTH($G40))*(YEAR(EffPayDate)=YEAR($G40))*RegisterSalary))</f>
        <v/>
      </c>
      <c r="I40" s="186"/>
      <c r="J40" s="106" t="str">
        <f t="array" ref="J40">IF(ISERROR(SUMPRODUCT((MONTH(EffPayDate)=MONTH($G40))*(YEAR(EffPayDate)=YEAR($G40))*RegisterContrib)),"",SUMPRODUCT((MONTH(EffPayDate)=MONTH($G40))*(YEAR(EffPayDate)=YEAR($G40))*RegisterContrib))</f>
        <v/>
      </c>
      <c r="K40" s="184" t="str">
        <f t="shared" si="2"/>
        <v/>
      </c>
      <c r="L40" s="184"/>
      <c r="M40" s="106" t="str">
        <f t="array" ref="M40">IF(ISERROR(SUMPRODUCT((MONTH(RegisterPayPeriod)=MONTH($D40))*(YEAR(RegisterPayPeriod)=YEAR($D40))*RegisterPF)),"",SUMPRODUCT((MONTH(RegisterPayPeriod)=MONTH($D40))*(YEAR(RegisterPayPeriod)=YEAR($D40))*RegisterPF))</f>
        <v/>
      </c>
      <c r="N40" s="91"/>
      <c r="O40" s="89"/>
    </row>
    <row r="41" spans="1:15" s="92" customFormat="1" ht="22.5" customHeight="1" x14ac:dyDescent="0.25">
      <c r="A41" s="89"/>
      <c r="B41" s="90"/>
      <c r="C41" s="89"/>
      <c r="D41" s="185" t="str">
        <f t="array" ref="D41">IF(ISERROR(INDEX(RegisterPayPeriod,MATCH(0,IF(YEAR(RegisterPayPeriod) =TaxYear,COUNTIF($D$36:D40, RegisterPayPeriod),1),0))),"",INDEX(RegisterPayPeriod,MATCH(0,IF(YEAR(RegisterPayPeriod) =TaxYear,COUNTIF($D$36:D40, RegisterPayPeriod),1),0)))</f>
        <v/>
      </c>
      <c r="E41" s="185"/>
      <c r="F41" s="104" t="str">
        <f t="shared" si="0"/>
        <v/>
      </c>
      <c r="G41" s="105" t="str">
        <f t="shared" si="1"/>
        <v/>
      </c>
      <c r="H41" s="186" t="str">
        <f t="array" ref="H41">IF(ISERROR(SUMPRODUCT((MONTH(EffPayDate)=MONTH($G41))*(YEAR(EffPayDate)=YEAR($G41))*RegisterSalary)),"",SUMPRODUCT((MONTH(EffPayDate)=MONTH($G41))*(YEAR(EffPayDate)=YEAR($G41))*RegisterSalary))</f>
        <v/>
      </c>
      <c r="I41" s="186"/>
      <c r="J41" s="106" t="str">
        <f t="array" ref="J41">IF(ISERROR(SUMPRODUCT((MONTH(EffPayDate)=MONTH($G41))*(YEAR(EffPayDate)=YEAR($G41))*RegisterContrib)),"",SUMPRODUCT((MONTH(EffPayDate)=MONTH($G41))*(YEAR(EffPayDate)=YEAR($G41))*RegisterContrib))</f>
        <v/>
      </c>
      <c r="K41" s="184" t="str">
        <f t="shared" si="2"/>
        <v/>
      </c>
      <c r="L41" s="184"/>
      <c r="M41" s="106" t="str">
        <f t="array" ref="M41">IF(ISERROR(SUMPRODUCT((MONTH(RegisterPayPeriod)=MONTH($D41))*(YEAR(RegisterPayPeriod)=YEAR($D41))*RegisterPF)),"",SUMPRODUCT((MONTH(RegisterPayPeriod)=MONTH($D41))*(YEAR(RegisterPayPeriod)=YEAR($D41))*RegisterPF))</f>
        <v/>
      </c>
      <c r="N41" s="91"/>
      <c r="O41" s="89"/>
    </row>
    <row r="42" spans="1:15" s="92" customFormat="1" ht="22.5" customHeight="1" x14ac:dyDescent="0.25">
      <c r="A42" s="89"/>
      <c r="B42" s="90"/>
      <c r="C42" s="89"/>
      <c r="D42" s="185" t="str">
        <f t="array" ref="D42">IF(ISERROR(INDEX(RegisterPayPeriod,MATCH(0,IF(YEAR(RegisterPayPeriod) =TaxYear,COUNTIF($D$36:D41, RegisterPayPeriod),1),0))),"",INDEX(RegisterPayPeriod,MATCH(0,IF(YEAR(RegisterPayPeriod) =TaxYear,COUNTIF($D$36:D41, RegisterPayPeriod),1),0)))</f>
        <v/>
      </c>
      <c r="E42" s="185"/>
      <c r="F42" s="104" t="str">
        <f t="shared" si="0"/>
        <v/>
      </c>
      <c r="G42" s="105" t="str">
        <f t="shared" si="1"/>
        <v/>
      </c>
      <c r="H42" s="186" t="str">
        <f t="array" ref="H42">IF(ISERROR(SUMPRODUCT((MONTH(EffPayDate)=MONTH($G42))*(YEAR(EffPayDate)=YEAR($G42))*RegisterSalary)),"",SUMPRODUCT((MONTH(EffPayDate)=MONTH($G42))*(YEAR(EffPayDate)=YEAR($G42))*RegisterSalary))</f>
        <v/>
      </c>
      <c r="I42" s="186"/>
      <c r="J42" s="106" t="str">
        <f t="array" ref="J42">IF(ISERROR(SUMPRODUCT((MONTH(EffPayDate)=MONTH($G42))*(YEAR(EffPayDate)=YEAR($G42))*RegisterContrib)),"",SUMPRODUCT((MONTH(EffPayDate)=MONTH($G42))*(YEAR(EffPayDate)=YEAR($G42))*RegisterContrib))</f>
        <v/>
      </c>
      <c r="K42" s="184" t="str">
        <f t="shared" si="2"/>
        <v/>
      </c>
      <c r="L42" s="184"/>
      <c r="M42" s="106" t="str">
        <f t="array" ref="M42">IF(ISERROR(SUMPRODUCT((MONTH(RegisterPayPeriod)=MONTH($D42))*(YEAR(RegisterPayPeriod)=YEAR($D42))*RegisterPF)),"",SUMPRODUCT((MONTH(RegisterPayPeriod)=MONTH($D42))*(YEAR(RegisterPayPeriod)=YEAR($D42))*RegisterPF))</f>
        <v/>
      </c>
      <c r="N42" s="91"/>
      <c r="O42" s="89"/>
    </row>
    <row r="43" spans="1:15" s="92" customFormat="1" ht="22.5" customHeight="1" x14ac:dyDescent="0.25">
      <c r="A43" s="89"/>
      <c r="B43" s="90"/>
      <c r="C43" s="89"/>
      <c r="D43" s="185" t="str">
        <f t="array" ref="D43">IF(ISERROR(INDEX(RegisterPayPeriod,MATCH(0,IF(YEAR(RegisterPayPeriod) =TaxYear,COUNTIF($D$36:D42, RegisterPayPeriod),1),0))),"",INDEX(RegisterPayPeriod,MATCH(0,IF(YEAR(RegisterPayPeriod) =TaxYear,COUNTIF($D$36:D42, RegisterPayPeriod),1),0)))</f>
        <v/>
      </c>
      <c r="E43" s="185"/>
      <c r="F43" s="104" t="str">
        <f t="shared" si="0"/>
        <v/>
      </c>
      <c r="G43" s="105" t="str">
        <f t="shared" si="1"/>
        <v/>
      </c>
      <c r="H43" s="186" t="str">
        <f t="array" ref="H43">IF(ISERROR(SUMPRODUCT((MONTH(EffPayDate)=MONTH($G43))*(YEAR(EffPayDate)=YEAR($G43))*RegisterSalary)),"",SUMPRODUCT((MONTH(EffPayDate)=MONTH($G43))*(YEAR(EffPayDate)=YEAR($G43))*RegisterSalary))</f>
        <v/>
      </c>
      <c r="I43" s="186"/>
      <c r="J43" s="106" t="str">
        <f t="array" ref="J43">IF(ISERROR(SUMPRODUCT((MONTH(EffPayDate)=MONTH($G43))*(YEAR(EffPayDate)=YEAR($G43))*RegisterContrib)),"",SUMPRODUCT((MONTH(EffPayDate)=MONTH($G43))*(YEAR(EffPayDate)=YEAR($G43))*RegisterContrib))</f>
        <v/>
      </c>
      <c r="K43" s="184" t="str">
        <f t="shared" si="2"/>
        <v/>
      </c>
      <c r="L43" s="184"/>
      <c r="M43" s="106" t="str">
        <f t="array" ref="M43">IF(ISERROR(SUMPRODUCT((MONTH(RegisterPayPeriod)=MONTH($D43))*(YEAR(RegisterPayPeriod)=YEAR($D43))*RegisterPF)),"",SUMPRODUCT((MONTH(RegisterPayPeriod)=MONTH($D43))*(YEAR(RegisterPayPeriod)=YEAR($D43))*RegisterPF))</f>
        <v/>
      </c>
      <c r="N43" s="91"/>
      <c r="O43" s="89"/>
    </row>
    <row r="44" spans="1:15" s="92" customFormat="1" ht="22.5" customHeight="1" x14ac:dyDescent="0.25">
      <c r="A44" s="89"/>
      <c r="B44" s="90"/>
      <c r="C44" s="89"/>
      <c r="D44" s="185" t="str">
        <f t="array" ref="D44">IF(ISERROR(INDEX(RegisterPayPeriod,MATCH(0,IF(YEAR(RegisterPayPeriod) =TaxYear,COUNTIF($D$36:D43, RegisterPayPeriod),1),0))),"",INDEX(RegisterPayPeriod,MATCH(0,IF(YEAR(RegisterPayPeriod) =TaxYear,COUNTIF($D$36:D43, RegisterPayPeriod),1),0)))</f>
        <v/>
      </c>
      <c r="E44" s="185"/>
      <c r="F44" s="104" t="str">
        <f t="shared" si="0"/>
        <v/>
      </c>
      <c r="G44" s="105" t="str">
        <f t="shared" si="1"/>
        <v/>
      </c>
      <c r="H44" s="186" t="str">
        <f t="array" ref="H44">IF(ISERROR(SUMPRODUCT((MONTH(EffPayDate)=MONTH($G44))*(YEAR(EffPayDate)=YEAR($G44))*RegisterSalary)),"",SUMPRODUCT((MONTH(EffPayDate)=MONTH($G44))*(YEAR(EffPayDate)=YEAR($G44))*RegisterSalary))</f>
        <v/>
      </c>
      <c r="I44" s="186"/>
      <c r="J44" s="106" t="str">
        <f t="array" ref="J44">IF(ISERROR(SUMPRODUCT((MONTH(EffPayDate)=MONTH($G44))*(YEAR(EffPayDate)=YEAR($G44))*RegisterContrib)),"",SUMPRODUCT((MONTH(EffPayDate)=MONTH($G44))*(YEAR(EffPayDate)=YEAR($G44))*RegisterContrib))</f>
        <v/>
      </c>
      <c r="K44" s="184" t="str">
        <f t="shared" si="2"/>
        <v/>
      </c>
      <c r="L44" s="184"/>
      <c r="M44" s="106" t="str">
        <f t="array" ref="M44">IF(ISERROR(SUMPRODUCT((MONTH(RegisterPayPeriod)=MONTH($D44))*(YEAR(RegisterPayPeriod)=YEAR($D44))*RegisterPF)),"",SUMPRODUCT((MONTH(RegisterPayPeriod)=MONTH($D44))*(YEAR(RegisterPayPeriod)=YEAR($D44))*RegisterPF))</f>
        <v/>
      </c>
      <c r="N44" s="91"/>
      <c r="O44" s="89"/>
    </row>
    <row r="45" spans="1:15" s="92" customFormat="1" ht="22.5" customHeight="1" x14ac:dyDescent="0.25">
      <c r="A45" s="89"/>
      <c r="B45" s="90"/>
      <c r="C45" s="89"/>
      <c r="D45" s="185" t="str">
        <f t="array" ref="D45">IF(ISERROR(INDEX(RegisterPayPeriod,MATCH(0,IF(YEAR(RegisterPayPeriod) =TaxYear,COUNTIF($D$36:D44, RegisterPayPeriod),1),0))),"",INDEX(RegisterPayPeriod,MATCH(0,IF(YEAR(RegisterPayPeriod) =TaxYear,COUNTIF($D$36:D44, RegisterPayPeriod),1),0)))</f>
        <v/>
      </c>
      <c r="E45" s="185"/>
      <c r="F45" s="104" t="str">
        <f t="shared" si="0"/>
        <v/>
      </c>
      <c r="G45" s="105" t="str">
        <f t="shared" si="1"/>
        <v/>
      </c>
      <c r="H45" s="186" t="str">
        <f t="array" ref="H45">IF(ISERROR(SUMPRODUCT((MONTH(EffPayDate)=MONTH($G45))*(YEAR(EffPayDate)=YEAR($G45))*RegisterSalary)),"",SUMPRODUCT((MONTH(EffPayDate)=MONTH($G45))*(YEAR(EffPayDate)=YEAR($G45))*RegisterSalary))</f>
        <v/>
      </c>
      <c r="I45" s="186"/>
      <c r="J45" s="106" t="str">
        <f t="array" ref="J45">IF(ISERROR(SUMPRODUCT((MONTH(EffPayDate)=MONTH($G45))*(YEAR(EffPayDate)=YEAR($G45))*RegisterContrib)),"",SUMPRODUCT((MONTH(EffPayDate)=MONTH($G45))*(YEAR(EffPayDate)=YEAR($G45))*RegisterContrib))</f>
        <v/>
      </c>
      <c r="K45" s="184" t="str">
        <f t="shared" si="2"/>
        <v/>
      </c>
      <c r="L45" s="184"/>
      <c r="M45" s="106" t="str">
        <f t="array" ref="M45">IF(ISERROR(SUMPRODUCT((MONTH(RegisterPayPeriod)=MONTH($D45))*(YEAR(RegisterPayPeriod)=YEAR($D45))*RegisterPF)),"",SUMPRODUCT((MONTH(RegisterPayPeriod)=MONTH($D45))*(YEAR(RegisterPayPeriod)=YEAR($D45))*RegisterPF))</f>
        <v/>
      </c>
      <c r="N45" s="91"/>
      <c r="O45" s="89"/>
    </row>
    <row r="46" spans="1:15" s="92" customFormat="1" ht="22.5" customHeight="1" x14ac:dyDescent="0.25">
      <c r="A46" s="89"/>
      <c r="B46" s="90"/>
      <c r="C46" s="89"/>
      <c r="D46" s="185" t="str">
        <f t="array" ref="D46">IF(ISERROR(INDEX(RegisterPayPeriod,MATCH(0,IF(YEAR(RegisterPayPeriod) =TaxYear,COUNTIF($D$36:D45, RegisterPayPeriod),1),0))),"",INDEX(RegisterPayPeriod,MATCH(0,IF(YEAR(RegisterPayPeriod) =TaxYear,COUNTIF($D$36:D45, RegisterPayPeriod),1),0)))</f>
        <v/>
      </c>
      <c r="E46" s="185"/>
      <c r="F46" s="104" t="str">
        <f t="shared" si="0"/>
        <v/>
      </c>
      <c r="G46" s="105" t="str">
        <f t="shared" si="1"/>
        <v/>
      </c>
      <c r="H46" s="186" t="str">
        <f t="array" ref="H46">IF(ISERROR(SUMPRODUCT((MONTH(EffPayDate)=MONTH($G46))*(YEAR(EffPayDate)=YEAR($G46))*RegisterSalary)),"",SUMPRODUCT((MONTH(EffPayDate)=MONTH($G46))*(YEAR(EffPayDate)=YEAR($G46))*RegisterSalary))</f>
        <v/>
      </c>
      <c r="I46" s="186"/>
      <c r="J46" s="106" t="str">
        <f t="array" ref="J46">IF(ISERROR(SUMPRODUCT((MONTH(EffPayDate)=MONTH($G46))*(YEAR(EffPayDate)=YEAR($G46))*RegisterContrib)),"",SUMPRODUCT((MONTH(EffPayDate)=MONTH($G46))*(YEAR(EffPayDate)=YEAR($G46))*RegisterContrib))</f>
        <v/>
      </c>
      <c r="K46" s="184" t="str">
        <f t="shared" si="2"/>
        <v/>
      </c>
      <c r="L46" s="184"/>
      <c r="M46" s="106" t="str">
        <f t="array" ref="M46">IF(ISERROR(SUMPRODUCT((MONTH(RegisterPayPeriod)=MONTH($D46))*(YEAR(RegisterPayPeriod)=YEAR($D46))*RegisterPF)),"",SUMPRODUCT((MONTH(RegisterPayPeriod)=MONTH($D46))*(YEAR(RegisterPayPeriod)=YEAR($D46))*RegisterPF))</f>
        <v/>
      </c>
      <c r="N46" s="91"/>
      <c r="O46" s="89"/>
    </row>
    <row r="47" spans="1:15" s="92" customFormat="1" ht="22.5" customHeight="1" x14ac:dyDescent="0.25">
      <c r="A47" s="89"/>
      <c r="B47" s="90"/>
      <c r="C47" s="89"/>
      <c r="D47" s="185" t="str">
        <f t="array" ref="D47">IF(ISERROR(INDEX(RegisterPayPeriod,MATCH(0,IF(YEAR(RegisterPayPeriod) =TaxYear,COUNTIF($D$36:D46, RegisterPayPeriod),1),0))),"",INDEX(RegisterPayPeriod,MATCH(0,IF(YEAR(RegisterPayPeriod) =TaxYear,COUNTIF($D$36:D46, RegisterPayPeriod),1),0)))</f>
        <v/>
      </c>
      <c r="E47" s="185"/>
      <c r="F47" s="104" t="str">
        <f t="shared" si="0"/>
        <v/>
      </c>
      <c r="G47" s="105" t="str">
        <f t="shared" si="1"/>
        <v/>
      </c>
      <c r="H47" s="186" t="str">
        <f t="array" ref="H47">IF(ISERROR(SUMPRODUCT((MONTH(EffPayDate)=MONTH($G47))*(YEAR(EffPayDate)=YEAR($G47))*RegisterSalary)),"",SUMPRODUCT((MONTH(EffPayDate)=MONTH($G47))*(YEAR(EffPayDate)=YEAR($G47))*RegisterSalary))</f>
        <v/>
      </c>
      <c r="I47" s="186"/>
      <c r="J47" s="106" t="str">
        <f t="array" ref="J47">IF(ISERROR(SUMPRODUCT((MONTH(EffPayDate)=MONTH($G47))*(YEAR(EffPayDate)=YEAR($G47))*RegisterContrib)),"",SUMPRODUCT((MONTH(EffPayDate)=MONTH($G47))*(YEAR(EffPayDate)=YEAR($G47))*RegisterContrib))</f>
        <v/>
      </c>
      <c r="K47" s="184" t="str">
        <f t="shared" si="2"/>
        <v/>
      </c>
      <c r="L47" s="184"/>
      <c r="M47" s="106" t="str">
        <f t="array" ref="M47">IF(ISERROR(SUMPRODUCT((MONTH(RegisterPayPeriod)=MONTH($D47))*(YEAR(RegisterPayPeriod)=YEAR($D47))*RegisterPF)),"",SUMPRODUCT((MONTH(RegisterPayPeriod)=MONTH($D47))*(YEAR(RegisterPayPeriod)=YEAR($D47))*RegisterPF))</f>
        <v/>
      </c>
      <c r="N47" s="91"/>
      <c r="O47" s="89"/>
    </row>
    <row r="48" spans="1:15" s="92" customFormat="1" ht="22.5" customHeight="1" x14ac:dyDescent="0.25">
      <c r="A48" s="89"/>
      <c r="B48" s="90"/>
      <c r="C48" s="89"/>
      <c r="D48" s="185" t="str">
        <f t="array" ref="D48">IF(ISERROR(INDEX(RegisterPayPeriod,MATCH(0,IF(YEAR(RegisterPayPeriod) =TaxYear,COUNTIF($D$36:D47, RegisterPayPeriod),1),0))),"",INDEX(RegisterPayPeriod,MATCH(0,IF(YEAR(RegisterPayPeriod) =TaxYear,COUNTIF($D$36:D47, RegisterPayPeriod),1),0)))</f>
        <v/>
      </c>
      <c r="E48" s="185"/>
      <c r="F48" s="104" t="str">
        <f t="shared" si="0"/>
        <v/>
      </c>
      <c r="G48" s="105" t="str">
        <f t="shared" si="1"/>
        <v/>
      </c>
      <c r="H48" s="186" t="str">
        <f t="array" ref="H48">IF(ISERROR(SUMPRODUCT((MONTH(EffPayDate)=MONTH($G48))*(YEAR(EffPayDate)=YEAR($G48))*RegisterSalary)),"",SUMPRODUCT((MONTH(EffPayDate)=MONTH($G48))*(YEAR(EffPayDate)=YEAR($G48))*RegisterSalary))</f>
        <v/>
      </c>
      <c r="I48" s="186"/>
      <c r="J48" s="106" t="str">
        <f t="array" ref="J48">IF(ISERROR(SUMPRODUCT((MONTH(EffPayDate)=MONTH($G48))*(YEAR(EffPayDate)=YEAR($G48))*RegisterContrib)),"",SUMPRODUCT((MONTH(EffPayDate)=MONTH($G48))*(YEAR(EffPayDate)=YEAR($G48))*RegisterContrib))</f>
        <v/>
      </c>
      <c r="K48" s="184" t="str">
        <f t="shared" si="2"/>
        <v/>
      </c>
      <c r="L48" s="184"/>
      <c r="M48" s="106" t="str">
        <f t="array" ref="M48">IF(ISERROR(SUMPRODUCT((MONTH(RegisterPayPeriod)=MONTH($D48))*(YEAR(RegisterPayPeriod)=YEAR($D48))*RegisterPF)),"",SUMPRODUCT((MONTH(RegisterPayPeriod)=MONTH($D48))*(YEAR(RegisterPayPeriod)=YEAR($D48))*RegisterPF))</f>
        <v/>
      </c>
      <c r="N48" s="91"/>
      <c r="O48" s="89"/>
    </row>
    <row r="49" spans="1:15" s="92" customFormat="1" ht="22.5" customHeight="1" x14ac:dyDescent="0.25">
      <c r="A49" s="89"/>
      <c r="B49" s="90"/>
      <c r="C49" s="89"/>
      <c r="D49" s="185" t="str">
        <f t="array" ref="D49">IF(ISERROR(INDEX(RegisterPayPeriod,MATCH(0,IF(YEAR(RegisterPayPeriod) =TaxYear,COUNTIF($D$36:D48, RegisterPayPeriod),1),0))),"",INDEX(RegisterPayPeriod,MATCH(0,IF(YEAR(RegisterPayPeriod) =TaxYear,COUNTIF($D$36:D48, RegisterPayPeriod),1),0)))</f>
        <v/>
      </c>
      <c r="E49" s="185"/>
      <c r="F49" s="104" t="str">
        <f t="shared" si="0"/>
        <v/>
      </c>
      <c r="G49" s="105" t="str">
        <f t="shared" si="1"/>
        <v/>
      </c>
      <c r="H49" s="186" t="str">
        <f t="array" ref="H49">IF(ISERROR(SUMPRODUCT((MONTH(EffPayDate)=MONTH($G49))*(YEAR(EffPayDate)=YEAR($G49))*RegisterSalary)),"",SUMPRODUCT((MONTH(EffPayDate)=MONTH($G49))*(YEAR(EffPayDate)=YEAR($G49))*RegisterSalary))</f>
        <v/>
      </c>
      <c r="I49" s="186"/>
      <c r="J49" s="106" t="str">
        <f t="array" ref="J49">IF(ISERROR(SUMPRODUCT((MONTH(EffPayDate)=MONTH($G49))*(YEAR(EffPayDate)=YEAR($G49))*RegisterContrib)),"",SUMPRODUCT((MONTH(EffPayDate)=MONTH($G49))*(YEAR(EffPayDate)=YEAR($G49))*RegisterContrib))</f>
        <v/>
      </c>
      <c r="K49" s="184" t="str">
        <f t="shared" si="2"/>
        <v/>
      </c>
      <c r="L49" s="184"/>
      <c r="M49" s="106" t="str">
        <f t="array" ref="M49">IF(ISERROR(SUMPRODUCT((MONTH(RegisterPayPeriod)=MONTH($D49))*(YEAR(RegisterPayPeriod)=YEAR($D49))*RegisterPF)),"",SUMPRODUCT((MONTH(RegisterPayPeriod)=MONTH($D49))*(YEAR(RegisterPayPeriod)=YEAR($D49))*RegisterPF))</f>
        <v/>
      </c>
      <c r="N49" s="91"/>
      <c r="O49" s="89"/>
    </row>
    <row r="50" spans="1:15" s="92" customFormat="1" ht="22.5" customHeight="1" x14ac:dyDescent="0.25">
      <c r="A50" s="89"/>
      <c r="B50" s="90"/>
      <c r="C50" s="89"/>
      <c r="D50" s="185" t="str">
        <f t="array" ref="D50">IF(ISERROR(INDEX(RegisterPayPeriod,MATCH(0,IF(YEAR(RegisterPayPeriod) =TaxYear,COUNTIF($D$36:D49, RegisterPayPeriod),1),0))),"",INDEX(RegisterPayPeriod,MATCH(0,IF(YEAR(RegisterPayPeriod) =TaxYear,COUNTIF($D$36:D49, RegisterPayPeriod),1),0)))</f>
        <v/>
      </c>
      <c r="E50" s="185"/>
      <c r="F50" s="104" t="str">
        <f t="shared" si="0"/>
        <v/>
      </c>
      <c r="G50" s="105" t="str">
        <f t="shared" si="1"/>
        <v/>
      </c>
      <c r="H50" s="186" t="str">
        <f t="array" ref="H50">IF(ISERROR(SUMPRODUCT((MONTH(EffPayDate)=MONTH($G50))*(YEAR(EffPayDate)=YEAR($G50))*RegisterSalary)),"",SUMPRODUCT((MONTH(EffPayDate)=MONTH($G50))*(YEAR(EffPayDate)=YEAR($G50))*RegisterSalary))</f>
        <v/>
      </c>
      <c r="I50" s="186"/>
      <c r="J50" s="106" t="str">
        <f t="array" ref="J50">IF(ISERROR(SUMPRODUCT((MONTH(EffPayDate)=MONTH($G50))*(YEAR(EffPayDate)=YEAR($G50))*RegisterContrib)),"",SUMPRODUCT((MONTH(EffPayDate)=MONTH($G50))*(YEAR(EffPayDate)=YEAR($G50))*RegisterContrib))</f>
        <v/>
      </c>
      <c r="K50" s="184" t="str">
        <f t="shared" si="2"/>
        <v/>
      </c>
      <c r="L50" s="184"/>
      <c r="M50" s="106" t="str">
        <f t="array" ref="M50">IF(ISERROR(SUMPRODUCT((MONTH(RegisterPayPeriod)=MONTH($D50))*(YEAR(RegisterPayPeriod)=YEAR($D50))*RegisterPF)),"",SUMPRODUCT((MONTH(RegisterPayPeriod)=MONTH($D50))*(YEAR(RegisterPayPeriod)=YEAR($D50))*RegisterPF))</f>
        <v/>
      </c>
      <c r="N50" s="91"/>
      <c r="O50" s="89"/>
    </row>
    <row r="51" spans="1:15" s="92" customFormat="1" ht="22.5" customHeight="1" x14ac:dyDescent="0.25">
      <c r="A51" s="89"/>
      <c r="B51" s="90"/>
      <c r="C51" s="89"/>
      <c r="D51" s="107" t="s">
        <v>44</v>
      </c>
      <c r="E51" s="108"/>
      <c r="F51" s="109">
        <f>SUM(F37:F50)</f>
        <v>0</v>
      </c>
      <c r="G51" s="110"/>
      <c r="H51" s="187">
        <f>SUM(H37:H50)</f>
        <v>0</v>
      </c>
      <c r="I51" s="188"/>
      <c r="J51" s="111">
        <f>SUM(J37:J50)</f>
        <v>0</v>
      </c>
      <c r="K51" s="189"/>
      <c r="L51" s="190"/>
      <c r="M51" s="111">
        <f>SUM(M37:M50)</f>
        <v>0</v>
      </c>
      <c r="N51" s="91"/>
      <c r="O51" s="89"/>
    </row>
    <row r="52" spans="1:15" s="92" customFormat="1" ht="7.5" customHeight="1" x14ac:dyDescent="0.25">
      <c r="A52" s="89"/>
      <c r="B52" s="90"/>
      <c r="C52" s="89"/>
      <c r="D52" s="89"/>
      <c r="E52" s="89"/>
      <c r="F52" s="89"/>
      <c r="G52" s="89"/>
      <c r="H52" s="89"/>
      <c r="I52" s="89"/>
      <c r="J52" s="89"/>
      <c r="K52" s="89"/>
      <c r="L52" s="89"/>
      <c r="M52" s="89"/>
      <c r="N52" s="91"/>
      <c r="O52" s="89"/>
    </row>
    <row r="53" spans="1:15" s="92" customFormat="1" ht="15" customHeight="1" x14ac:dyDescent="0.25">
      <c r="A53" s="89"/>
      <c r="B53" s="90"/>
      <c r="C53" s="89"/>
      <c r="D53" s="191" t="s">
        <v>45</v>
      </c>
      <c r="E53" s="192"/>
      <c r="F53" s="223"/>
      <c r="G53" s="224"/>
      <c r="H53" s="224"/>
      <c r="I53" s="224"/>
      <c r="J53" s="224"/>
      <c r="K53" s="224"/>
      <c r="L53" s="224"/>
      <c r="M53" s="225"/>
      <c r="N53" s="91"/>
      <c r="O53" s="89"/>
    </row>
    <row r="54" spans="1:15" s="92" customFormat="1" ht="15" customHeight="1" x14ac:dyDescent="0.25">
      <c r="A54" s="89"/>
      <c r="B54" s="90"/>
      <c r="C54" s="89"/>
      <c r="D54" s="89"/>
      <c r="E54" s="89"/>
      <c r="F54" s="226" t="str">
        <f>IF(OR(SUM(RegisterLWOP)&gt;0,COUNTIF(RegisterLWOP,"?")),"Please record full-day LWOP detail.","")</f>
        <v/>
      </c>
      <c r="G54" s="227"/>
      <c r="H54" s="227"/>
      <c r="I54" s="227"/>
      <c r="J54" s="227"/>
      <c r="K54" s="227"/>
      <c r="L54" s="227"/>
      <c r="M54" s="228"/>
      <c r="N54" s="91"/>
      <c r="O54" s="89"/>
    </row>
    <row r="55" spans="1:15" s="92" customFormat="1" ht="15" x14ac:dyDescent="0.25">
      <c r="A55" s="89"/>
      <c r="B55" s="90"/>
      <c r="C55" s="89"/>
      <c r="D55" s="89"/>
      <c r="E55" s="89"/>
      <c r="F55" s="89"/>
      <c r="G55" s="193"/>
      <c r="H55" s="89"/>
      <c r="I55" s="89"/>
      <c r="J55" s="195"/>
      <c r="K55" s="195"/>
      <c r="L55" s="195"/>
      <c r="M55" s="195"/>
      <c r="N55" s="91"/>
      <c r="O55" s="89"/>
    </row>
    <row r="56" spans="1:15" s="92" customFormat="1" ht="9.75" customHeight="1" thickBot="1" x14ac:dyDescent="0.3">
      <c r="A56" s="89"/>
      <c r="B56" s="90"/>
      <c r="C56" s="112"/>
      <c r="D56" s="112"/>
      <c r="E56" s="112"/>
      <c r="F56" s="112"/>
      <c r="G56" s="194"/>
      <c r="H56" s="89"/>
      <c r="I56" s="89"/>
      <c r="J56" s="196"/>
      <c r="K56" s="196"/>
      <c r="L56" s="196"/>
      <c r="M56" s="196"/>
      <c r="N56" s="91"/>
      <c r="O56" s="89"/>
    </row>
    <row r="57" spans="1:15" s="92" customFormat="1" ht="15" x14ac:dyDescent="0.25">
      <c r="A57" s="89"/>
      <c r="B57" s="90"/>
      <c r="C57" s="89" t="s">
        <v>46</v>
      </c>
      <c r="D57" s="89"/>
      <c r="E57" s="89"/>
      <c r="F57" s="89"/>
      <c r="G57" s="89" t="s">
        <v>47</v>
      </c>
      <c r="H57" s="89"/>
      <c r="I57" s="89"/>
      <c r="J57" s="89" t="s">
        <v>48</v>
      </c>
      <c r="K57" s="89"/>
      <c r="L57" s="89"/>
      <c r="M57" s="89"/>
      <c r="N57" s="91"/>
      <c r="O57" s="89"/>
    </row>
    <row r="58" spans="1:15" s="92" customFormat="1" ht="11.25" customHeight="1" x14ac:dyDescent="0.25">
      <c r="A58" s="89"/>
      <c r="B58" s="113"/>
      <c r="C58" s="114"/>
      <c r="D58" s="114"/>
      <c r="E58" s="114"/>
      <c r="F58" s="114"/>
      <c r="G58" s="114"/>
      <c r="H58" s="114"/>
      <c r="I58" s="114"/>
      <c r="J58" s="114"/>
      <c r="K58" s="114"/>
      <c r="L58" s="114"/>
      <c r="M58" s="114"/>
      <c r="N58" s="115"/>
      <c r="O58" s="89"/>
    </row>
    <row r="59" spans="1:15" ht="22.8" x14ac:dyDescent="0.25">
      <c r="A59" s="68"/>
      <c r="B59" s="116" t="s">
        <v>49</v>
      </c>
      <c r="C59" s="89"/>
      <c r="D59" s="89"/>
      <c r="E59" s="68"/>
      <c r="F59" s="68"/>
      <c r="G59" s="68"/>
      <c r="H59" s="68"/>
      <c r="I59" s="68"/>
      <c r="J59" s="68"/>
      <c r="K59" s="68"/>
      <c r="L59" s="68"/>
      <c r="M59" s="68"/>
      <c r="N59" s="68"/>
      <c r="O59" s="68"/>
    </row>
    <row r="60" spans="1:15" ht="9" customHeight="1" x14ac:dyDescent="0.25">
      <c r="A60" s="68"/>
      <c r="B60" s="68"/>
      <c r="C60" s="89"/>
      <c r="D60" s="89"/>
      <c r="E60" s="68"/>
      <c r="F60" s="68"/>
      <c r="G60" s="68"/>
      <c r="H60" s="68"/>
      <c r="I60" s="68"/>
      <c r="J60" s="68"/>
      <c r="K60" s="68"/>
      <c r="L60" s="68"/>
      <c r="M60" s="68"/>
      <c r="N60" s="68"/>
      <c r="O60" s="68"/>
    </row>
    <row r="61" spans="1:15" ht="15" x14ac:dyDescent="0.25">
      <c r="A61" s="68"/>
      <c r="B61" s="83" t="s">
        <v>50</v>
      </c>
      <c r="C61" s="89"/>
      <c r="D61" s="89"/>
      <c r="E61" s="68"/>
      <c r="F61" s="68"/>
      <c r="G61" s="68"/>
      <c r="H61" s="68"/>
      <c r="I61" s="68"/>
      <c r="J61" s="68"/>
      <c r="K61" s="68"/>
      <c r="L61" s="68"/>
      <c r="M61" s="68"/>
      <c r="N61" s="68"/>
      <c r="O61" s="68"/>
    </row>
    <row r="62" spans="1:15" ht="44.25" customHeight="1" x14ac:dyDescent="0.25">
      <c r="A62" s="68"/>
      <c r="B62" s="197" t="s">
        <v>51</v>
      </c>
      <c r="C62" s="197"/>
      <c r="D62" s="197"/>
      <c r="E62" s="197"/>
      <c r="F62" s="197"/>
      <c r="G62" s="197"/>
      <c r="H62" s="197"/>
      <c r="I62" s="197"/>
      <c r="J62" s="197"/>
      <c r="K62" s="197"/>
      <c r="L62" s="197"/>
      <c r="M62" s="197"/>
      <c r="N62" s="197"/>
      <c r="O62" s="68"/>
    </row>
    <row r="63" spans="1:15" ht="9" customHeight="1" x14ac:dyDescent="0.25">
      <c r="A63" s="68"/>
      <c r="B63" s="68"/>
      <c r="C63" s="68"/>
      <c r="D63" s="68"/>
      <c r="E63" s="68"/>
      <c r="F63" s="68"/>
      <c r="G63" s="68"/>
      <c r="H63" s="68"/>
      <c r="I63" s="68"/>
      <c r="J63" s="68"/>
      <c r="K63" s="68"/>
      <c r="L63" s="68"/>
      <c r="M63" s="68"/>
      <c r="N63" s="68"/>
      <c r="O63" s="68"/>
    </row>
    <row r="64" spans="1:15" ht="28.5" customHeight="1" x14ac:dyDescent="0.25">
      <c r="A64" s="68"/>
      <c r="B64" s="197" t="s">
        <v>52</v>
      </c>
      <c r="C64" s="197"/>
      <c r="D64" s="197"/>
      <c r="E64" s="197"/>
      <c r="F64" s="197"/>
      <c r="G64" s="197"/>
      <c r="H64" s="197"/>
      <c r="I64" s="197"/>
      <c r="J64" s="197"/>
      <c r="K64" s="197"/>
      <c r="L64" s="197"/>
      <c r="M64" s="197"/>
      <c r="N64" s="68"/>
      <c r="O64" s="68"/>
    </row>
    <row r="65" spans="1:15" ht="9" customHeight="1" x14ac:dyDescent="0.25">
      <c r="A65" s="68"/>
      <c r="B65" s="68"/>
      <c r="C65" s="68"/>
      <c r="D65" s="68"/>
      <c r="E65" s="68"/>
      <c r="F65" s="68"/>
      <c r="G65" s="68"/>
      <c r="H65" s="68"/>
      <c r="I65" s="68"/>
      <c r="J65" s="68"/>
      <c r="K65" s="68"/>
      <c r="L65" s="68"/>
      <c r="M65" s="68"/>
      <c r="N65" s="68"/>
      <c r="O65" s="68"/>
    </row>
    <row r="66" spans="1:15" x14ac:dyDescent="0.25">
      <c r="A66" s="68"/>
      <c r="B66" s="83" t="s">
        <v>53</v>
      </c>
      <c r="C66" s="68"/>
      <c r="D66" s="68"/>
      <c r="E66" s="68"/>
      <c r="F66" s="68"/>
      <c r="G66" s="68"/>
      <c r="H66" s="68"/>
      <c r="I66" s="68"/>
      <c r="J66" s="68"/>
      <c r="K66" s="68"/>
      <c r="L66" s="68"/>
      <c r="M66" s="68"/>
      <c r="N66" s="68"/>
      <c r="O66" s="68"/>
    </row>
    <row r="67" spans="1:15" ht="25.5" customHeight="1" x14ac:dyDescent="0.25">
      <c r="A67" s="68"/>
      <c r="B67" s="198" t="s">
        <v>102</v>
      </c>
      <c r="C67" s="198"/>
      <c r="D67" s="198"/>
      <c r="E67" s="198"/>
      <c r="F67" s="198"/>
      <c r="G67" s="198"/>
      <c r="H67" s="198"/>
      <c r="I67" s="198"/>
      <c r="J67" s="198"/>
      <c r="K67" s="198"/>
      <c r="L67" s="198"/>
      <c r="M67" s="198"/>
      <c r="N67" s="68"/>
      <c r="O67" s="68"/>
    </row>
    <row r="68" spans="1:15" ht="9" customHeight="1" x14ac:dyDescent="0.25">
      <c r="A68" s="68"/>
      <c r="B68" s="117"/>
      <c r="C68" s="117"/>
      <c r="D68" s="117"/>
      <c r="E68" s="117"/>
      <c r="F68" s="117"/>
      <c r="G68" s="117"/>
      <c r="H68" s="117"/>
      <c r="I68" s="117"/>
      <c r="J68" s="117"/>
      <c r="K68" s="117"/>
      <c r="L68" s="117"/>
      <c r="M68" s="117"/>
      <c r="N68" s="68"/>
      <c r="O68" s="68"/>
    </row>
    <row r="69" spans="1:15" ht="26.25" customHeight="1" x14ac:dyDescent="0.25">
      <c r="A69" s="68"/>
      <c r="B69" s="197" t="s">
        <v>54</v>
      </c>
      <c r="C69" s="197"/>
      <c r="D69" s="197"/>
      <c r="E69" s="197"/>
      <c r="F69" s="197"/>
      <c r="G69" s="197"/>
      <c r="H69" s="197"/>
      <c r="I69" s="197"/>
      <c r="J69" s="197"/>
      <c r="K69" s="197"/>
      <c r="L69" s="197"/>
      <c r="M69" s="197"/>
      <c r="N69" s="68"/>
      <c r="O69" s="68"/>
    </row>
    <row r="70" spans="1:15" ht="9" customHeight="1" x14ac:dyDescent="0.25">
      <c r="A70" s="68"/>
      <c r="B70" s="68"/>
      <c r="C70" s="68"/>
      <c r="D70" s="68"/>
      <c r="E70" s="68"/>
      <c r="F70" s="68"/>
      <c r="G70" s="68"/>
      <c r="H70" s="68"/>
      <c r="I70" s="68"/>
      <c r="J70" s="68"/>
      <c r="K70" s="68"/>
      <c r="L70" s="68"/>
      <c r="M70" s="68"/>
      <c r="N70" s="68"/>
      <c r="O70" s="68"/>
    </row>
    <row r="71" spans="1:15" x14ac:dyDescent="0.25">
      <c r="A71" s="68"/>
      <c r="B71" s="83" t="s">
        <v>55</v>
      </c>
      <c r="C71" s="68"/>
      <c r="D71" s="68"/>
      <c r="E71" s="68"/>
      <c r="F71" s="68"/>
      <c r="G71" s="68"/>
      <c r="H71" s="68"/>
      <c r="I71" s="68"/>
      <c r="J71" s="68"/>
      <c r="K71" s="68"/>
      <c r="L71" s="68"/>
      <c r="M71" s="68"/>
      <c r="N71" s="68"/>
      <c r="O71" s="68"/>
    </row>
    <row r="72" spans="1:15" x14ac:dyDescent="0.25">
      <c r="A72" s="68"/>
      <c r="B72" s="197" t="s">
        <v>56</v>
      </c>
      <c r="C72" s="197"/>
      <c r="D72" s="197"/>
      <c r="E72" s="197"/>
      <c r="F72" s="197"/>
      <c r="G72" s="197"/>
      <c r="H72" s="197"/>
      <c r="I72" s="197"/>
      <c r="J72" s="197"/>
      <c r="K72" s="197"/>
      <c r="L72" s="197"/>
      <c r="M72" s="197"/>
      <c r="N72" s="68"/>
      <c r="O72" s="68"/>
    </row>
    <row r="73" spans="1:15" ht="9" customHeight="1" x14ac:dyDescent="0.25">
      <c r="A73" s="68"/>
      <c r="B73" s="117"/>
      <c r="C73" s="117"/>
      <c r="D73" s="117"/>
      <c r="E73" s="117"/>
      <c r="F73" s="117"/>
      <c r="G73" s="117"/>
      <c r="H73" s="117"/>
      <c r="I73" s="117"/>
      <c r="J73" s="117"/>
      <c r="K73" s="117"/>
      <c r="L73" s="117"/>
      <c r="M73" s="117"/>
      <c r="N73" s="68"/>
      <c r="O73" s="68"/>
    </row>
    <row r="74" spans="1:15" ht="104.25" customHeight="1" x14ac:dyDescent="0.25">
      <c r="A74" s="68"/>
      <c r="B74" s="197" t="s">
        <v>57</v>
      </c>
      <c r="C74" s="197"/>
      <c r="D74" s="197"/>
      <c r="E74" s="197"/>
      <c r="F74" s="197"/>
      <c r="G74" s="197"/>
      <c r="H74" s="197"/>
      <c r="I74" s="197"/>
      <c r="J74" s="197"/>
      <c r="K74" s="197"/>
      <c r="L74" s="197"/>
      <c r="M74" s="197"/>
      <c r="N74" s="68"/>
      <c r="O74" s="68"/>
    </row>
    <row r="75" spans="1:15" ht="9" customHeight="1" x14ac:dyDescent="0.25">
      <c r="A75" s="68"/>
      <c r="B75" s="117"/>
      <c r="C75" s="117"/>
      <c r="D75" s="117"/>
      <c r="E75" s="117"/>
      <c r="F75" s="117"/>
      <c r="G75" s="117"/>
      <c r="H75" s="117"/>
      <c r="I75" s="117"/>
      <c r="J75" s="117"/>
      <c r="K75" s="117"/>
      <c r="L75" s="117"/>
      <c r="M75" s="117"/>
      <c r="N75" s="68"/>
      <c r="O75" s="68"/>
    </row>
    <row r="76" spans="1:15" ht="64.5" customHeight="1" x14ac:dyDescent="0.25">
      <c r="A76" s="68"/>
      <c r="B76" s="198" t="s">
        <v>98</v>
      </c>
      <c r="C76" s="198"/>
      <c r="D76" s="198"/>
      <c r="E76" s="198"/>
      <c r="F76" s="198"/>
      <c r="G76" s="198"/>
      <c r="H76" s="198"/>
      <c r="I76" s="198"/>
      <c r="J76" s="198"/>
      <c r="K76" s="198"/>
      <c r="L76" s="198"/>
      <c r="M76" s="198"/>
      <c r="N76" s="68"/>
      <c r="O76" s="68"/>
    </row>
    <row r="77" spans="1:15" ht="9" customHeight="1" x14ac:dyDescent="0.25">
      <c r="A77" s="68"/>
      <c r="B77" s="117"/>
      <c r="C77" s="117"/>
      <c r="D77" s="117"/>
      <c r="E77" s="117"/>
      <c r="F77" s="117"/>
      <c r="G77" s="117"/>
      <c r="H77" s="117"/>
      <c r="I77" s="117"/>
      <c r="J77" s="117"/>
      <c r="K77" s="117"/>
      <c r="L77" s="117"/>
      <c r="M77" s="117"/>
      <c r="N77" s="68"/>
      <c r="O77" s="68"/>
    </row>
    <row r="78" spans="1:15" ht="101.25" customHeight="1" x14ac:dyDescent="0.25">
      <c r="A78" s="68"/>
      <c r="B78" s="197" t="s">
        <v>58</v>
      </c>
      <c r="C78" s="197"/>
      <c r="D78" s="197"/>
      <c r="E78" s="197"/>
      <c r="F78" s="197"/>
      <c r="G78" s="197"/>
      <c r="H78" s="197"/>
      <c r="I78" s="197"/>
      <c r="J78" s="197"/>
      <c r="K78" s="197"/>
      <c r="L78" s="197"/>
      <c r="M78" s="197"/>
      <c r="N78" s="68"/>
      <c r="O78" s="68"/>
    </row>
    <row r="79" spans="1:15" ht="9" customHeight="1" x14ac:dyDescent="0.25">
      <c r="A79" s="68"/>
      <c r="B79" s="117"/>
      <c r="C79" s="117"/>
      <c r="D79" s="117"/>
      <c r="E79" s="117"/>
      <c r="F79" s="117"/>
      <c r="G79" s="117"/>
      <c r="H79" s="117"/>
      <c r="I79" s="117"/>
      <c r="J79" s="117"/>
      <c r="K79" s="117"/>
      <c r="L79" s="117"/>
      <c r="M79" s="117"/>
      <c r="N79" s="68"/>
      <c r="O79" s="68"/>
    </row>
    <row r="80" spans="1:15" x14ac:dyDescent="0.25">
      <c r="A80" s="68"/>
      <c r="B80" s="199" t="s">
        <v>59</v>
      </c>
      <c r="C80" s="200"/>
      <c r="D80" s="200"/>
      <c r="E80" s="200"/>
      <c r="F80" s="200"/>
      <c r="G80" s="200"/>
      <c r="H80" s="200"/>
      <c r="I80" s="200"/>
      <c r="J80" s="200"/>
      <c r="K80" s="200"/>
      <c r="L80" s="200"/>
      <c r="M80" s="200"/>
      <c r="N80" s="68"/>
      <c r="O80" s="68"/>
    </row>
    <row r="81" spans="1:15" ht="9" customHeight="1" x14ac:dyDescent="0.25">
      <c r="A81" s="68"/>
      <c r="B81" s="117"/>
      <c r="C81" s="117"/>
      <c r="D81" s="117"/>
      <c r="E81" s="117"/>
      <c r="F81" s="117"/>
      <c r="G81" s="117"/>
      <c r="H81" s="117"/>
      <c r="I81" s="117"/>
      <c r="J81" s="117"/>
      <c r="K81" s="117"/>
      <c r="L81" s="117"/>
      <c r="M81" s="117"/>
      <c r="N81" s="68"/>
      <c r="O81" s="68"/>
    </row>
    <row r="82" spans="1:15" ht="28.5" customHeight="1" x14ac:dyDescent="0.25">
      <c r="A82" s="68"/>
      <c r="B82" s="197" t="s">
        <v>60</v>
      </c>
      <c r="C82" s="197"/>
      <c r="D82" s="197"/>
      <c r="E82" s="197"/>
      <c r="F82" s="197"/>
      <c r="G82" s="197"/>
      <c r="H82" s="197"/>
      <c r="I82" s="197"/>
      <c r="J82" s="197"/>
      <c r="K82" s="197"/>
      <c r="L82" s="197"/>
      <c r="M82" s="197"/>
      <c r="N82" s="68"/>
      <c r="O82" s="68"/>
    </row>
    <row r="83" spans="1:15" ht="9" customHeight="1" x14ac:dyDescent="0.25">
      <c r="A83" s="68"/>
      <c r="B83" s="117"/>
      <c r="C83" s="117"/>
      <c r="D83" s="117"/>
      <c r="E83" s="117"/>
      <c r="F83" s="117"/>
      <c r="G83" s="117"/>
      <c r="H83" s="117"/>
      <c r="I83" s="117"/>
      <c r="J83" s="117"/>
      <c r="K83" s="117"/>
      <c r="L83" s="117"/>
      <c r="M83" s="117"/>
      <c r="N83" s="68"/>
      <c r="O83" s="68"/>
    </row>
    <row r="84" spans="1:15" x14ac:dyDescent="0.25">
      <c r="A84" s="68"/>
      <c r="B84" s="199" t="s">
        <v>61</v>
      </c>
      <c r="C84" s="200"/>
      <c r="D84" s="200"/>
      <c r="E84" s="200"/>
      <c r="F84" s="200"/>
      <c r="G84" s="200"/>
      <c r="H84" s="200"/>
      <c r="I84" s="200"/>
      <c r="J84" s="200"/>
      <c r="K84" s="200"/>
      <c r="L84" s="200"/>
      <c r="M84" s="200"/>
      <c r="N84" s="68"/>
      <c r="O84" s="68"/>
    </row>
    <row r="85" spans="1:15" ht="9" customHeight="1" x14ac:dyDescent="0.25">
      <c r="A85" s="68"/>
      <c r="B85" s="117"/>
      <c r="C85" s="117"/>
      <c r="D85" s="117"/>
      <c r="E85" s="117"/>
      <c r="F85" s="117"/>
      <c r="G85" s="117"/>
      <c r="H85" s="117"/>
      <c r="I85" s="117"/>
      <c r="J85" s="117"/>
      <c r="K85" s="117"/>
      <c r="L85" s="117"/>
      <c r="M85" s="117"/>
      <c r="N85" s="68"/>
      <c r="O85" s="68"/>
    </row>
    <row r="86" spans="1:15" ht="39" customHeight="1" x14ac:dyDescent="0.25">
      <c r="A86" s="68"/>
      <c r="B86" s="201" t="s">
        <v>99</v>
      </c>
      <c r="C86" s="197"/>
      <c r="D86" s="197"/>
      <c r="E86" s="197"/>
      <c r="F86" s="197"/>
      <c r="G86" s="197"/>
      <c r="H86" s="197"/>
      <c r="I86" s="197"/>
      <c r="J86" s="197"/>
      <c r="K86" s="197"/>
      <c r="L86" s="197"/>
      <c r="M86" s="197"/>
      <c r="N86" s="68"/>
      <c r="O86" s="68"/>
    </row>
    <row r="87" spans="1:15" ht="9" customHeight="1" x14ac:dyDescent="0.25">
      <c r="A87" s="68"/>
      <c r="B87" s="117"/>
      <c r="C87" s="117"/>
      <c r="D87" s="117"/>
      <c r="E87" s="117"/>
      <c r="F87" s="117"/>
      <c r="G87" s="117"/>
      <c r="H87" s="117"/>
      <c r="I87" s="117"/>
      <c r="J87" s="117"/>
      <c r="K87" s="117"/>
      <c r="L87" s="117"/>
      <c r="M87" s="117"/>
      <c r="N87" s="68"/>
      <c r="O87" s="68"/>
    </row>
    <row r="88" spans="1:15" ht="39" customHeight="1" x14ac:dyDescent="0.25">
      <c r="A88" s="68"/>
      <c r="B88" s="197" t="s">
        <v>62</v>
      </c>
      <c r="C88" s="197"/>
      <c r="D88" s="197"/>
      <c r="E88" s="197"/>
      <c r="F88" s="197"/>
      <c r="G88" s="197"/>
      <c r="H88" s="197"/>
      <c r="I88" s="197"/>
      <c r="J88" s="197"/>
      <c r="K88" s="197"/>
      <c r="L88" s="197"/>
      <c r="M88" s="197"/>
      <c r="N88" s="68"/>
      <c r="O88" s="68"/>
    </row>
    <row r="89" spans="1:15" ht="9" customHeight="1" x14ac:dyDescent="0.25">
      <c r="A89" s="68"/>
      <c r="B89" s="117"/>
      <c r="C89" s="117"/>
      <c r="D89" s="117"/>
      <c r="E89" s="117"/>
      <c r="F89" s="117"/>
      <c r="G89" s="117"/>
      <c r="H89" s="117"/>
      <c r="I89" s="117"/>
      <c r="J89" s="117"/>
      <c r="K89" s="117"/>
      <c r="L89" s="117"/>
      <c r="M89" s="117"/>
      <c r="N89" s="68"/>
      <c r="O89" s="68"/>
    </row>
    <row r="90" spans="1:15" x14ac:dyDescent="0.25">
      <c r="A90" s="68"/>
      <c r="B90" s="202" t="s">
        <v>63</v>
      </c>
      <c r="C90" s="202"/>
      <c r="D90" s="202"/>
      <c r="E90" s="202"/>
      <c r="F90" s="202"/>
      <c r="G90" s="202"/>
      <c r="H90" s="202"/>
      <c r="I90" s="202"/>
      <c r="J90" s="202"/>
      <c r="K90" s="202"/>
      <c r="L90" s="202"/>
      <c r="M90" s="202"/>
      <c r="N90" s="68"/>
      <c r="O90" s="68"/>
    </row>
    <row r="91" spans="1:15" ht="161.25" customHeight="1" x14ac:dyDescent="0.25">
      <c r="A91" s="68"/>
      <c r="B91" s="197" t="s">
        <v>64</v>
      </c>
      <c r="C91" s="197"/>
      <c r="D91" s="197"/>
      <c r="E91" s="197"/>
      <c r="F91" s="197"/>
      <c r="G91" s="197"/>
      <c r="H91" s="197"/>
      <c r="I91" s="197"/>
      <c r="J91" s="197"/>
      <c r="K91" s="197"/>
      <c r="L91" s="197"/>
      <c r="M91" s="197"/>
      <c r="N91" s="68"/>
      <c r="O91" s="68"/>
    </row>
    <row r="92" spans="1:15" x14ac:dyDescent="0.25">
      <c r="A92" s="68"/>
      <c r="B92" s="68"/>
      <c r="C92" s="118" t="s">
        <v>65</v>
      </c>
      <c r="D92" s="119"/>
      <c r="E92" s="119"/>
      <c r="F92" s="119"/>
      <c r="G92" s="119"/>
      <c r="H92" s="119"/>
      <c r="I92" s="119"/>
      <c r="J92" s="119"/>
      <c r="K92" s="119"/>
      <c r="L92" s="68"/>
      <c r="M92" s="68"/>
      <c r="N92" s="68"/>
      <c r="O92" s="68"/>
    </row>
    <row r="93" spans="1:15" ht="24.6" thickBot="1" x14ac:dyDescent="0.3">
      <c r="A93" s="68"/>
      <c r="B93" s="68"/>
      <c r="C93" s="120" t="s">
        <v>1</v>
      </c>
      <c r="D93" s="203" t="s">
        <v>4</v>
      </c>
      <c r="E93" s="203"/>
      <c r="F93" s="120" t="s">
        <v>3</v>
      </c>
      <c r="G93" s="204" t="s">
        <v>5</v>
      </c>
      <c r="H93" s="204"/>
      <c r="I93" s="120" t="s">
        <v>35</v>
      </c>
      <c r="J93" s="120" t="s">
        <v>66</v>
      </c>
      <c r="K93" s="204" t="s">
        <v>67</v>
      </c>
      <c r="L93" s="204"/>
      <c r="M93" s="68"/>
      <c r="N93" s="68"/>
      <c r="O93" s="68"/>
    </row>
    <row r="94" spans="1:15" x14ac:dyDescent="0.25">
      <c r="A94" s="68"/>
      <c r="B94" s="68"/>
      <c r="C94" s="121">
        <v>37315</v>
      </c>
      <c r="D94" s="205">
        <v>80</v>
      </c>
      <c r="E94" s="206"/>
      <c r="F94" s="121">
        <v>37288</v>
      </c>
      <c r="G94" s="207"/>
      <c r="H94" s="208"/>
      <c r="I94" s="122"/>
      <c r="J94" s="123" t="s">
        <v>68</v>
      </c>
      <c r="K94" s="209"/>
      <c r="L94" s="210"/>
      <c r="M94" s="68"/>
      <c r="N94" s="68"/>
      <c r="O94" s="68"/>
    </row>
    <row r="95" spans="1:15" x14ac:dyDescent="0.25">
      <c r="A95" s="68"/>
      <c r="B95" s="68"/>
      <c r="C95" s="124">
        <v>37346</v>
      </c>
      <c r="D95" s="211">
        <v>176</v>
      </c>
      <c r="E95" s="212"/>
      <c r="F95" s="124">
        <v>37316</v>
      </c>
      <c r="G95" s="213">
        <v>3700</v>
      </c>
      <c r="H95" s="214"/>
      <c r="I95" s="125">
        <v>222</v>
      </c>
      <c r="J95" s="126" t="s">
        <v>68</v>
      </c>
      <c r="K95" s="215">
        <v>2.8</v>
      </c>
      <c r="L95" s="216"/>
      <c r="M95" s="68"/>
      <c r="N95" s="68"/>
      <c r="O95" s="68"/>
    </row>
    <row r="96" spans="1:15" x14ac:dyDescent="0.25">
      <c r="A96" s="68"/>
      <c r="B96" s="68"/>
      <c r="C96" s="124">
        <v>37376</v>
      </c>
      <c r="D96" s="211">
        <v>168</v>
      </c>
      <c r="E96" s="212"/>
      <c r="F96" s="127"/>
      <c r="G96" s="213"/>
      <c r="H96" s="214"/>
      <c r="I96" s="125"/>
      <c r="J96" s="126" t="s">
        <v>68</v>
      </c>
      <c r="K96" s="215"/>
      <c r="L96" s="216"/>
      <c r="M96" s="68"/>
      <c r="N96" s="68"/>
      <c r="O96" s="68"/>
    </row>
    <row r="97" spans="1:15" x14ac:dyDescent="0.25">
      <c r="A97" s="68"/>
      <c r="B97" s="68"/>
      <c r="C97" s="124">
        <v>37407</v>
      </c>
      <c r="D97" s="211">
        <v>176</v>
      </c>
      <c r="E97" s="212"/>
      <c r="F97" s="124">
        <v>37377</v>
      </c>
      <c r="G97" s="213">
        <v>5000</v>
      </c>
      <c r="H97" s="214"/>
      <c r="I97" s="125">
        <v>300</v>
      </c>
      <c r="J97" s="126" t="s">
        <v>68</v>
      </c>
      <c r="K97" s="215"/>
      <c r="L97" s="216">
        <v>5.6</v>
      </c>
      <c r="M97" s="68"/>
      <c r="N97" s="68"/>
      <c r="O97" s="68"/>
    </row>
    <row r="98" spans="1:15" x14ac:dyDescent="0.25">
      <c r="A98" s="68"/>
      <c r="B98" s="68"/>
      <c r="C98" s="124">
        <v>37437</v>
      </c>
      <c r="D98" s="211">
        <v>160</v>
      </c>
      <c r="E98" s="212"/>
      <c r="F98" s="128"/>
      <c r="G98" s="213"/>
      <c r="H98" s="214"/>
      <c r="I98" s="125"/>
      <c r="J98" s="126" t="s">
        <v>68</v>
      </c>
      <c r="K98" s="215"/>
      <c r="L98" s="216"/>
      <c r="M98" s="68"/>
      <c r="N98" s="68"/>
      <c r="O98" s="68"/>
    </row>
    <row r="99" spans="1:15" x14ac:dyDescent="0.25">
      <c r="A99" s="68"/>
      <c r="B99" s="68"/>
      <c r="C99" s="124">
        <v>37468</v>
      </c>
      <c r="D99" s="211">
        <v>176</v>
      </c>
      <c r="E99" s="212"/>
      <c r="F99" s="124">
        <v>37438</v>
      </c>
      <c r="G99" s="213">
        <v>2500</v>
      </c>
      <c r="H99" s="214"/>
      <c r="I99" s="125">
        <v>150</v>
      </c>
      <c r="J99" s="126" t="s">
        <v>68</v>
      </c>
      <c r="K99" s="215"/>
      <c r="L99" s="216">
        <v>2.8</v>
      </c>
      <c r="M99" s="68"/>
      <c r="N99" s="68"/>
      <c r="O99" s="68"/>
    </row>
    <row r="100" spans="1:15" x14ac:dyDescent="0.25">
      <c r="A100" s="68"/>
      <c r="B100" s="68"/>
      <c r="C100" s="124">
        <v>37499</v>
      </c>
      <c r="D100" s="211">
        <v>184</v>
      </c>
      <c r="E100" s="212"/>
      <c r="F100" s="124">
        <v>37469</v>
      </c>
      <c r="G100" s="213">
        <v>5000</v>
      </c>
      <c r="H100" s="214"/>
      <c r="I100" s="125">
        <v>300</v>
      </c>
      <c r="J100" s="126" t="s">
        <v>68</v>
      </c>
      <c r="K100" s="215"/>
      <c r="L100" s="216">
        <v>5.6</v>
      </c>
      <c r="M100" s="68"/>
      <c r="N100" s="68"/>
      <c r="O100" s="68"/>
    </row>
    <row r="101" spans="1:15" x14ac:dyDescent="0.25">
      <c r="A101" s="68"/>
      <c r="B101" s="68"/>
      <c r="C101" s="124">
        <v>37529</v>
      </c>
      <c r="D101" s="211">
        <v>168</v>
      </c>
      <c r="E101" s="212"/>
      <c r="F101" s="128"/>
      <c r="G101" s="213"/>
      <c r="H101" s="214"/>
      <c r="I101" s="125"/>
      <c r="J101" s="126" t="s">
        <v>68</v>
      </c>
      <c r="K101" s="215"/>
      <c r="L101" s="216"/>
      <c r="M101" s="68"/>
      <c r="N101" s="68"/>
      <c r="O101" s="68"/>
    </row>
    <row r="102" spans="1:15" x14ac:dyDescent="0.25">
      <c r="A102" s="68"/>
      <c r="B102" s="68"/>
      <c r="C102" s="124">
        <v>37560</v>
      </c>
      <c r="D102" s="211">
        <v>184</v>
      </c>
      <c r="E102" s="212"/>
      <c r="F102" s="124">
        <v>37530</v>
      </c>
      <c r="G102" s="213">
        <v>2500</v>
      </c>
      <c r="H102" s="214"/>
      <c r="I102" s="125">
        <v>150</v>
      </c>
      <c r="J102" s="126" t="s">
        <v>68</v>
      </c>
      <c r="K102" s="215"/>
      <c r="L102" s="216">
        <v>2.8</v>
      </c>
      <c r="M102" s="68"/>
      <c r="N102" s="68"/>
      <c r="O102" s="68"/>
    </row>
    <row r="103" spans="1:15" x14ac:dyDescent="0.25">
      <c r="A103" s="68"/>
      <c r="B103" s="68"/>
      <c r="C103" s="124">
        <v>37590</v>
      </c>
      <c r="D103" s="211">
        <v>168</v>
      </c>
      <c r="E103" s="212"/>
      <c r="F103" s="124">
        <v>37257</v>
      </c>
      <c r="G103" s="213">
        <v>5000</v>
      </c>
      <c r="H103" s="214"/>
      <c r="I103" s="125">
        <v>300</v>
      </c>
      <c r="J103" s="126" t="s">
        <v>68</v>
      </c>
      <c r="K103" s="215"/>
      <c r="L103" s="216">
        <v>5.6</v>
      </c>
      <c r="M103" s="68"/>
      <c r="N103" s="68"/>
      <c r="O103" s="68"/>
    </row>
    <row r="104" spans="1:15" ht="14.4" thickBot="1" x14ac:dyDescent="0.3">
      <c r="A104" s="68"/>
      <c r="B104" s="68"/>
      <c r="C104" s="129">
        <v>37621</v>
      </c>
      <c r="D104" s="229">
        <v>176</v>
      </c>
      <c r="E104" s="230"/>
      <c r="F104" s="130"/>
      <c r="G104" s="231"/>
      <c r="H104" s="232"/>
      <c r="I104" s="131"/>
      <c r="J104" s="130"/>
      <c r="K104" s="233"/>
      <c r="L104" s="234"/>
      <c r="M104" s="68"/>
      <c r="N104" s="68"/>
      <c r="O104" s="68"/>
    </row>
    <row r="105" spans="1:15" x14ac:dyDescent="0.25">
      <c r="A105" s="68"/>
      <c r="B105" s="68"/>
      <c r="C105" s="132" t="s">
        <v>69</v>
      </c>
      <c r="D105" s="217">
        <f>SUM(D94:E104)</f>
        <v>1816</v>
      </c>
      <c r="E105" s="218"/>
      <c r="F105" s="133"/>
      <c r="G105" s="219">
        <f>SUM(G94:G104)</f>
        <v>23700</v>
      </c>
      <c r="H105" s="220"/>
      <c r="I105" s="134">
        <f>SUM(I94:I104)</f>
        <v>1422</v>
      </c>
      <c r="J105" s="133"/>
      <c r="K105" s="221">
        <f>SUM(L94:L104)</f>
        <v>22.4</v>
      </c>
      <c r="L105" s="222"/>
      <c r="M105" s="68"/>
      <c r="N105" s="68"/>
      <c r="O105" s="68"/>
    </row>
    <row r="106" spans="1:15" x14ac:dyDescent="0.25">
      <c r="A106" s="68"/>
      <c r="B106" s="68"/>
      <c r="C106" s="68"/>
      <c r="D106" s="68"/>
      <c r="E106" s="68"/>
      <c r="F106" s="68"/>
      <c r="G106" s="68"/>
      <c r="H106" s="68"/>
      <c r="I106" s="68"/>
      <c r="J106" s="68"/>
      <c r="K106" s="68"/>
      <c r="L106" s="68"/>
      <c r="M106" s="68"/>
      <c r="N106" s="68"/>
      <c r="O106" s="68"/>
    </row>
    <row r="107" spans="1:15" ht="42" customHeight="1" x14ac:dyDescent="0.25">
      <c r="A107" s="68"/>
      <c r="B107" s="197" t="s">
        <v>70</v>
      </c>
      <c r="C107" s="197"/>
      <c r="D107" s="197"/>
      <c r="E107" s="197"/>
      <c r="F107" s="197"/>
      <c r="G107" s="197"/>
      <c r="H107" s="197"/>
      <c r="I107" s="197"/>
      <c r="J107" s="197"/>
      <c r="K107" s="197"/>
      <c r="L107" s="197"/>
      <c r="M107" s="197"/>
      <c r="N107" s="68"/>
      <c r="O107" s="68"/>
    </row>
    <row r="108" spans="1:15" ht="9" customHeight="1" x14ac:dyDescent="0.25">
      <c r="A108" s="68"/>
      <c r="B108" s="117"/>
      <c r="C108" s="117"/>
      <c r="D108" s="117"/>
      <c r="E108" s="117"/>
      <c r="F108" s="117"/>
      <c r="G108" s="117"/>
      <c r="H108" s="117"/>
      <c r="I108" s="117"/>
      <c r="J108" s="117"/>
      <c r="K108" s="117"/>
      <c r="L108" s="117"/>
      <c r="M108" s="117"/>
      <c r="N108" s="68"/>
      <c r="O108" s="68"/>
    </row>
    <row r="109" spans="1:15" x14ac:dyDescent="0.25">
      <c r="A109" s="68"/>
      <c r="B109" s="197" t="s">
        <v>71</v>
      </c>
      <c r="C109" s="197"/>
      <c r="D109" s="197"/>
      <c r="E109" s="197"/>
      <c r="F109" s="197"/>
      <c r="G109" s="197"/>
      <c r="H109" s="197"/>
      <c r="I109" s="197"/>
      <c r="J109" s="197"/>
      <c r="K109" s="197"/>
      <c r="L109" s="197"/>
      <c r="M109" s="197"/>
      <c r="N109" s="68"/>
      <c r="O109" s="68"/>
    </row>
    <row r="110" spans="1:15" ht="9" customHeight="1" x14ac:dyDescent="0.25">
      <c r="A110" s="68"/>
      <c r="B110" s="117"/>
      <c r="C110" s="117"/>
      <c r="D110" s="117"/>
      <c r="E110" s="117"/>
      <c r="F110" s="117"/>
      <c r="G110" s="117"/>
      <c r="H110" s="117"/>
      <c r="I110" s="117"/>
      <c r="J110" s="117"/>
      <c r="K110" s="117"/>
      <c r="L110" s="117"/>
      <c r="M110" s="117"/>
      <c r="N110" s="68"/>
      <c r="O110" s="68"/>
    </row>
    <row r="111" spans="1:15" x14ac:dyDescent="0.25">
      <c r="A111" s="68"/>
      <c r="B111" s="197" t="s">
        <v>72</v>
      </c>
      <c r="C111" s="197"/>
      <c r="D111" s="197"/>
      <c r="E111" s="197"/>
      <c r="F111" s="197"/>
      <c r="G111" s="197"/>
      <c r="H111" s="197"/>
      <c r="I111" s="197"/>
      <c r="J111" s="197"/>
      <c r="K111" s="197"/>
      <c r="L111" s="197"/>
      <c r="M111" s="197"/>
      <c r="N111" s="68"/>
      <c r="O111" s="68"/>
    </row>
    <row r="112" spans="1:15" x14ac:dyDescent="0.25">
      <c r="A112" s="68"/>
      <c r="B112" s="68"/>
      <c r="C112" s="68"/>
      <c r="D112" s="68"/>
      <c r="E112" s="68"/>
      <c r="F112" s="68"/>
      <c r="G112" s="68"/>
      <c r="H112" s="68"/>
      <c r="I112" s="68"/>
      <c r="J112" s="68"/>
      <c r="K112" s="68"/>
      <c r="L112" s="68"/>
      <c r="M112" s="68"/>
      <c r="N112" s="68"/>
      <c r="O112" s="68"/>
    </row>
  </sheetData>
  <mergeCells count="137">
    <mergeCell ref="B107:M107"/>
    <mergeCell ref="B109:M109"/>
    <mergeCell ref="B111:M111"/>
    <mergeCell ref="F53:M53"/>
    <mergeCell ref="F54:M54"/>
    <mergeCell ref="D13:G13"/>
    <mergeCell ref="F14:J14"/>
    <mergeCell ref="D104:E104"/>
    <mergeCell ref="G104:H104"/>
    <mergeCell ref="K104:L104"/>
    <mergeCell ref="D101:E101"/>
    <mergeCell ref="G101:H101"/>
    <mergeCell ref="K101:L101"/>
    <mergeCell ref="D105:E105"/>
    <mergeCell ref="G105:H105"/>
    <mergeCell ref="K105:L105"/>
    <mergeCell ref="D102:E102"/>
    <mergeCell ref="G102:H102"/>
    <mergeCell ref="K102:L102"/>
    <mergeCell ref="D103:E103"/>
    <mergeCell ref="G103:H103"/>
    <mergeCell ref="K103:L103"/>
    <mergeCell ref="D98:E98"/>
    <mergeCell ref="G98:H98"/>
    <mergeCell ref="K98:L98"/>
    <mergeCell ref="D99:E99"/>
    <mergeCell ref="G99:H99"/>
    <mergeCell ref="K99:L99"/>
    <mergeCell ref="D100:E100"/>
    <mergeCell ref="G100:H100"/>
    <mergeCell ref="K100:L100"/>
    <mergeCell ref="D95:E95"/>
    <mergeCell ref="G95:H95"/>
    <mergeCell ref="K95:L95"/>
    <mergeCell ref="D96:E96"/>
    <mergeCell ref="G96:H96"/>
    <mergeCell ref="K96:L96"/>
    <mergeCell ref="D97:E97"/>
    <mergeCell ref="G97:H97"/>
    <mergeCell ref="K97:L97"/>
    <mergeCell ref="B84:M84"/>
    <mergeCell ref="B86:M86"/>
    <mergeCell ref="B88:M88"/>
    <mergeCell ref="B90:M90"/>
    <mergeCell ref="B91:M91"/>
    <mergeCell ref="D93:E93"/>
    <mergeCell ref="G93:H93"/>
    <mergeCell ref="K93:L93"/>
    <mergeCell ref="D94:E94"/>
    <mergeCell ref="G94:H94"/>
    <mergeCell ref="K94:L94"/>
    <mergeCell ref="B64:M64"/>
    <mergeCell ref="B67:M67"/>
    <mergeCell ref="B69:M69"/>
    <mergeCell ref="B72:M72"/>
    <mergeCell ref="B74:M74"/>
    <mergeCell ref="B76:M76"/>
    <mergeCell ref="B78:M78"/>
    <mergeCell ref="B80:M80"/>
    <mergeCell ref="B82:M82"/>
    <mergeCell ref="D53:E53"/>
    <mergeCell ref="G55:G56"/>
    <mergeCell ref="J55:M56"/>
    <mergeCell ref="D49:E49"/>
    <mergeCell ref="H49:I49"/>
    <mergeCell ref="K49:L49"/>
    <mergeCell ref="D50:E50"/>
    <mergeCell ref="H50:I50"/>
    <mergeCell ref="B62:N62"/>
    <mergeCell ref="K50:L50"/>
    <mergeCell ref="D47:E47"/>
    <mergeCell ref="H47:I47"/>
    <mergeCell ref="K47:L47"/>
    <mergeCell ref="D48:E48"/>
    <mergeCell ref="H48:I48"/>
    <mergeCell ref="K48:L48"/>
    <mergeCell ref="H51:I51"/>
    <mergeCell ref="K51:L51"/>
    <mergeCell ref="D44:E44"/>
    <mergeCell ref="H44:I44"/>
    <mergeCell ref="K44:L44"/>
    <mergeCell ref="D45:E45"/>
    <mergeCell ref="H45:I45"/>
    <mergeCell ref="K45:L45"/>
    <mergeCell ref="D46:E46"/>
    <mergeCell ref="H46:I46"/>
    <mergeCell ref="K46:L46"/>
    <mergeCell ref="D41:E41"/>
    <mergeCell ref="H41:I41"/>
    <mergeCell ref="K41:L41"/>
    <mergeCell ref="D42:E42"/>
    <mergeCell ref="H42:I42"/>
    <mergeCell ref="K42:L42"/>
    <mergeCell ref="D43:E43"/>
    <mergeCell ref="H43:I43"/>
    <mergeCell ref="K43:L43"/>
    <mergeCell ref="D38:E38"/>
    <mergeCell ref="H38:I38"/>
    <mergeCell ref="K38:L38"/>
    <mergeCell ref="D39:E39"/>
    <mergeCell ref="H39:I39"/>
    <mergeCell ref="K39:L39"/>
    <mergeCell ref="D40:E40"/>
    <mergeCell ref="H40:I40"/>
    <mergeCell ref="K40:L40"/>
    <mergeCell ref="D35:E35"/>
    <mergeCell ref="H35:I35"/>
    <mergeCell ref="K35:L35"/>
    <mergeCell ref="D36:E36"/>
    <mergeCell ref="H36:I36"/>
    <mergeCell ref="K36:L36"/>
    <mergeCell ref="D37:E37"/>
    <mergeCell ref="H37:I37"/>
    <mergeCell ref="K37:L37"/>
    <mergeCell ref="I23:J23"/>
    <mergeCell ref="K23:L23"/>
    <mergeCell ref="I24:J24"/>
    <mergeCell ref="K24:L24"/>
    <mergeCell ref="I26:M29"/>
    <mergeCell ref="D22:E23"/>
    <mergeCell ref="C31:M31"/>
    <mergeCell ref="C32:E33"/>
    <mergeCell ref="F32:G32"/>
    <mergeCell ref="H32:J32"/>
    <mergeCell ref="K32:M32"/>
    <mergeCell ref="H33:I33"/>
    <mergeCell ref="K33:L33"/>
    <mergeCell ref="B1:N1"/>
    <mergeCell ref="B2:N2"/>
    <mergeCell ref="I16:M16"/>
    <mergeCell ref="D17:E17"/>
    <mergeCell ref="I18:M18"/>
    <mergeCell ref="D19:E19"/>
    <mergeCell ref="E11:G11"/>
    <mergeCell ref="I20:M20"/>
    <mergeCell ref="I22:J22"/>
    <mergeCell ref="K22:L22"/>
  </mergeCells>
  <conditionalFormatting sqref="F54">
    <cfRule type="expression" dxfId="0" priority="1">
      <formula>OR(SUM(RegisterLWOP)&gt;0,COUNTIF(RegisterLWOP,"?"))</formula>
    </cfRule>
  </conditionalFormatting>
  <dataValidations count="5">
    <dataValidation type="date" allowBlank="1" showInputMessage="1" showErrorMessage="1" errorTitle="Date Required" error="This field requires a formatted date (mm/dd/yyyy)._x000a__x000a_Example:  01/12/1988" sqref="D17:E17 D19:E19 E28 G28 G55:G56 K23:L24" xr:uid="{0B38C06E-5F86-4D0D-9DE7-C84C8AFAE348}">
      <formula1>367</formula1>
      <formula2>73050</formula2>
    </dataValidation>
    <dataValidation type="textLength" allowBlank="1" showInputMessage="1" showErrorMessage="1" errorTitle="Limit 9 characters" error="Limit 9 characters._x000a__x000a_Format EIN as ORxxxxxxx.  Do not use Social Security number." sqref="I18:L18" xr:uid="{A708F488-B0C8-489D-A290-4937A33A9031}">
      <formula1>0</formula1>
      <formula2>9</formula2>
    </dataValidation>
    <dataValidation type="textLength" allowBlank="1" showInputMessage="1" showErrorMessage="1" errorTitle="Limit 6 characters" error="The employer number is generally four digits long.  This field allows for 6 characters to accommodate a preceding ER._x000a__x000a_Example:  ER9999" sqref="I20:L20" xr:uid="{81CCD42A-88D9-4175-86C2-C642D38EA647}">
      <formula1>0</formula1>
      <formula2>6</formula2>
    </dataValidation>
    <dataValidation type="list" allowBlank="1" showInputMessage="1" showErrorMessage="1" errorTitle="x or q" error="You must use either a lower-case &quot;x&quot; or a lower-case &quot;q&quot; in this field._x000a__x000a_x - checked box_x000a_q - empty box" promptTitle="Check Box" prompt="Type a lower-case &quot;x&quot; to mark this checkbox as filled._x000a__x000a_Type a lower-case &quot;q&quot; to mark this checkbox as blank." sqref="G33 J33 M33" xr:uid="{CCECF83E-8CF4-4AA9-B186-9FED6816AF81}">
      <formula1>CkBoxList</formula1>
    </dataValidation>
    <dataValidation type="whole" allowBlank="1" showInputMessage="1" showErrorMessage="1" errorTitle="4-Digit Tax Year" error="This field only accepts a four-digit tax year:  CCYY._x000a__x000a_Example:  1988" sqref="D22" xr:uid="{E3BBDA12-C876-44B3-B45B-5626C8A2120C}">
      <formula1>1900</formula1>
      <formula2>2100</formula2>
    </dataValidation>
  </dataValidations>
  <hyperlinks>
    <hyperlink ref="E11" r:id="rId1" display="Central.PERSServicesTeam@oregon.gov" xr:uid="{EED78104-3DE2-4F89-B58F-02F67835C452}"/>
    <hyperlink ref="D13" r:id="rId2" xr:uid="{C9AE7A8D-2D56-4DDC-A893-E5E3B0CC8B1E}"/>
    <hyperlink ref="F14" r:id="rId3" xr:uid="{940AF0C6-B946-4952-88FA-9F16BADC5567}"/>
    <hyperlink ref="B80" r:id="rId4" xr:uid="{B2C66F7D-2B7D-4BB9-84C2-57959CA3F333}"/>
    <hyperlink ref="B84" r:id="rId5" xr:uid="{8434E8C3-4B9C-49C8-BA96-3544CCFCB77B}"/>
    <hyperlink ref="B76:M76" r:id="rId6" display="http://oregon.gov/DAS/EGS/FBS/CPERS/Pages/guidepubs.aspx" xr:uid="{940DEE06-1E1F-4240-8B14-444D8FC09101}"/>
    <hyperlink ref="B67:M67" r:id="rId7" display="1. Verify the hire and term dates provided.  If these dates are incorrect, please e-mail the DAS Centralized PERS Services Team analyst for your agency at Central.PERSServicesTeam@oregon.gov, or write a comment in the &quot;Comment(s)&quot; box." xr:uid="{77A92797-6732-4FC6-B37C-8E12453307B8}"/>
    <hyperlink ref="B1:N1" location="RegisterEntryTool!A1" display="Click here to use the register entry tool, which auto-populates this final form." xr:uid="{65686417-2764-4CCE-9BE2-18EB92A38C11}"/>
    <hyperlink ref="B2:N2" r:id="rId8" display="If you prefer using the form without the register entry tool, click here to access the online PDF version." xr:uid="{B30D66FE-4662-45DA-B449-68CD7377510F}"/>
  </hyperlinks>
  <printOptions horizontalCentered="1"/>
  <pageMargins left="0.33" right="0.33" top="0.5" bottom="0.5" header="0.3" footer="0.3"/>
  <pageSetup scale="77" orientation="portrait" r:id="rId9"/>
  <headerFooter>
    <oddFooter>&amp;LRevised: 06/2014&amp;CPage &amp;P&amp;Rxls</oddFooter>
  </headerFooter>
  <rowBreaks count="2" manualBreakCount="2">
    <brk id="58" max="14" man="1"/>
    <brk id="90" max="14" man="1"/>
  </rowBreaks>
  <drawing r:id="rId10"/>
  <legacyDrawing r:id="rId11"/>
  <picture r:id="rId12"/>
  <mc:AlternateContent xmlns:mc="http://schemas.openxmlformats.org/markup-compatibility/2006">
    <mc:Choice Requires="x14">
      <controls>
        <mc:AlternateContent xmlns:mc="http://schemas.openxmlformats.org/markup-compatibility/2006">
          <mc:Choice Requires="x14">
            <control shapeId="36867" r:id="rId13" name="Check Box 3">
              <controlPr defaultSize="0" autoFill="0" autoLine="0" autoPict="0">
                <anchor moveWithCells="1">
                  <from>
                    <xdr:col>9</xdr:col>
                    <xdr:colOff>579120</xdr:colOff>
                    <xdr:row>27</xdr:row>
                    <xdr:rowOff>266700</xdr:rowOff>
                  </from>
                  <to>
                    <xdr:col>9</xdr:col>
                    <xdr:colOff>800100</xdr:colOff>
                    <xdr:row>28</xdr:row>
                    <xdr:rowOff>121920</xdr:rowOff>
                  </to>
                </anchor>
              </controlPr>
            </control>
          </mc:Choice>
        </mc:AlternateContent>
        <mc:AlternateContent xmlns:mc="http://schemas.openxmlformats.org/markup-compatibility/2006">
          <mc:Choice Requires="x14">
            <control shapeId="36868" r:id="rId14" name="Check Box 4">
              <controlPr defaultSize="0" autoFill="0" autoLine="0" autoPict="0">
                <anchor moveWithCells="1">
                  <from>
                    <xdr:col>11</xdr:col>
                    <xdr:colOff>7620</xdr:colOff>
                    <xdr:row>27</xdr:row>
                    <xdr:rowOff>266700</xdr:rowOff>
                  </from>
                  <to>
                    <xdr:col>11</xdr:col>
                    <xdr:colOff>228600</xdr:colOff>
                    <xdr:row>28</xdr:row>
                    <xdr:rowOff>121920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181D5F6BB66F340B323D443391E873B" ma:contentTypeVersion="9" ma:contentTypeDescription="Create a new document." ma:contentTypeScope="" ma:versionID="b9555ebdaa58cace9fd62cf945e5a0a9">
  <xsd:schema xmlns:xsd="http://www.w3.org/2001/XMLSchema" xmlns:xs="http://www.w3.org/2001/XMLSchema" xmlns:p="http://schemas.microsoft.com/office/2006/metadata/properties" xmlns:ns1="http://schemas.microsoft.com/sharepoint/v3" xmlns:ns2="fc73c84e-5252-44ea-b128-a767b404d6da" xmlns:ns3="c11a4dd1-9999-41de-ad6b-508521c3559d" targetNamespace="http://schemas.microsoft.com/office/2006/metadata/properties" ma:root="true" ma:fieldsID="0ef75b1b338694d22405bed7553b4c80" ns1:_="" ns2:_="" ns3:_="">
    <xsd:import namespace="http://schemas.microsoft.com/sharepoint/v3"/>
    <xsd:import namespace="fc73c84e-5252-44ea-b128-a767b404d6da"/>
    <xsd:import namespace="c11a4dd1-9999-41de-ad6b-508521c3559d"/>
    <xsd:element name="properties">
      <xsd:complexType>
        <xsd:sequence>
          <xsd:element name="documentManagement">
            <xsd:complexType>
              <xsd:all>
                <xsd:element ref="ns1:PublishingStartDate" minOccurs="0"/>
                <xsd:element ref="ns1:PublishingExpirationDate" minOccurs="0"/>
                <xsd:element ref="ns2:Date" minOccurs="0"/>
                <xsd:element ref="ns2:Topic" minOccurs="0"/>
                <xsd:element ref="ns2:Sub_x002d_topic"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hidden="true" ma:internalName="PublishingStartDate" ma:readOnly="fals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ma:readOnly="fals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fc73c84e-5252-44ea-b128-a767b404d6da" elementFormDefault="qualified">
    <xsd:import namespace="http://schemas.microsoft.com/office/2006/documentManagement/types"/>
    <xsd:import namespace="http://schemas.microsoft.com/office/infopath/2007/PartnerControls"/>
    <xsd:element name="Date" ma:index="10" nillable="true" ma:displayName="Date" ma:internalName="Date">
      <xsd:simpleType>
        <xsd:restriction base="dms:Text">
          <xsd:maxLength value="255"/>
        </xsd:restriction>
      </xsd:simpleType>
    </xsd:element>
    <xsd:element name="Topic" ma:index="11" nillable="true" ma:displayName="Topic" ma:format="Dropdown" ma:internalName="Topic">
      <xsd:simpleType>
        <xsd:union memberTypes="dms:Text">
          <xsd:simpleType>
            <xsd:restriction base="dms:Choice">
              <xsd:enumeration value="CPERS"/>
              <xsd:enumeration value="ePayroll"/>
              <xsd:enumeration value="Form"/>
              <xsd:enumeration value="OSPS"/>
              <xsd:enumeration value="SPS"/>
            </xsd:restriction>
          </xsd:simpleType>
        </xsd:union>
      </xsd:simpleType>
    </xsd:element>
    <xsd:element name="Sub_x002d_topic" ma:index="12" nillable="true" ma:displayName="Sub-topic" ma:default="Admin resources" ma:format="Dropdown" ma:internalName="Sub_x002d_topic">
      <xsd:simpleType>
        <xsd:union memberTypes="dms:Text">
          <xsd:simpleType>
            <xsd:restriction base="dms:Choice">
              <xsd:enumeration value="Admin resources"/>
              <xsd:enumeration value="Calendar"/>
              <xsd:enumeration value="Codes"/>
              <xsd:enumeration value="CPERS"/>
              <xsd:enumeration value="Employee pay"/>
              <xsd:enumeration value="Employee resources"/>
              <xsd:enumeration value="Forum"/>
              <xsd:enumeration value="Newsletter"/>
              <xsd:enumeration value="Processing tools"/>
              <xsd:enumeration value="Recommended practice"/>
              <xsd:enumeration value="Reference manual"/>
              <xsd:enumeration value="Report guide"/>
              <xsd:enumeration value="Screens"/>
              <xsd:enumeration value="Shared payroll"/>
              <xsd:enumeration value="System"/>
              <xsd:enumeration value="Tools"/>
              <xsd:enumeration value="Training"/>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c11a4dd1-9999-41de-ad6b-508521c3559d"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ub_x002d_topic xmlns="fc73c84e-5252-44ea-b128-a767b404d6da">CPERS</Sub_x002d_topic>
    <Topic xmlns="fc73c84e-5252-44ea-b128-a767b404d6da">CPERS</Topic>
    <PublishingStartDate xmlns="http://schemas.microsoft.com/sharepoint/v3" xsi:nil="true"/>
    <PublishingExpirationDate xmlns="http://schemas.microsoft.com/sharepoint/v3" xsi:nil="true"/>
    <Date xmlns="fc73c84e-5252-44ea-b128-a767b404d6da" xsi:nil="true"/>
  </documentManagement>
</p:properties>
</file>

<file path=customXml/itemProps1.xml><?xml version="1.0" encoding="utf-8"?>
<ds:datastoreItem xmlns:ds="http://schemas.openxmlformats.org/officeDocument/2006/customXml" ds:itemID="{BF50349F-A76E-4981-91A0-FD632D462391}"/>
</file>

<file path=customXml/itemProps2.xml><?xml version="1.0" encoding="utf-8"?>
<ds:datastoreItem xmlns:ds="http://schemas.openxmlformats.org/officeDocument/2006/customXml" ds:itemID="{021244F2-E7F2-48F5-9A61-CC74078BF46D}"/>
</file>

<file path=customXml/itemProps3.xml><?xml version="1.0" encoding="utf-8"?>
<ds:datastoreItem xmlns:ds="http://schemas.openxmlformats.org/officeDocument/2006/customXml" ds:itemID="{523EFD88-03CA-4298-9405-DE5238500029}"/>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20</vt:i4>
      </vt:variant>
    </vt:vector>
  </HeadingPairs>
  <TitlesOfParts>
    <vt:vector size="22" baseType="lpstr">
      <vt:lpstr>RegisterEntryTool</vt:lpstr>
      <vt:lpstr>SalaryHourRequest</vt:lpstr>
      <vt:lpstr>CkBoxList</vt:lpstr>
      <vt:lpstr>DateHire</vt:lpstr>
      <vt:lpstr>DateTerm</vt:lpstr>
      <vt:lpstr>EEName</vt:lpstr>
      <vt:lpstr>EffPayDate</vt:lpstr>
      <vt:lpstr>EIN</vt:lpstr>
      <vt:lpstr>EndDate</vt:lpstr>
      <vt:lpstr>ERNum</vt:lpstr>
      <vt:lpstr>RegisterEntryTool!Print_Area</vt:lpstr>
      <vt:lpstr>SalaryHourRequest!Print_Area</vt:lpstr>
      <vt:lpstr>RegisterContrib</vt:lpstr>
      <vt:lpstr>RegisterData</vt:lpstr>
      <vt:lpstr>RegisterHours</vt:lpstr>
      <vt:lpstr>RegisterLWOP</vt:lpstr>
      <vt:lpstr>RegisterPayDate</vt:lpstr>
      <vt:lpstr>RegisterPayPeriod</vt:lpstr>
      <vt:lpstr>RegisterPF</vt:lpstr>
      <vt:lpstr>RegisterSalary</vt:lpstr>
      <vt:lpstr>StartDate</vt:lpstr>
      <vt:lpstr>TaxYear</vt:lpstr>
    </vt:vector>
  </TitlesOfParts>
  <Company>State of Oregon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EntryTool_SalaryHour</dc:title>
  <dc:creator>ABSHER Allison * EGS</dc:creator>
  <cp:lastModifiedBy>TOBIASSON Shauna M * DAS</cp:lastModifiedBy>
  <cp:lastPrinted>2014-05-20T18:52:43Z</cp:lastPrinted>
  <dcterms:created xsi:type="dcterms:W3CDTF">2014-04-30T16:19:25Z</dcterms:created>
  <dcterms:modified xsi:type="dcterms:W3CDTF">2025-01-07T23:02:32Z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b79d039-fcd0-4045-9c78-4cfb2eba0904_Enabled">
    <vt:lpwstr>true</vt:lpwstr>
  </property>
  <property fmtid="{D5CDD505-2E9C-101B-9397-08002B2CF9AE}" pid="3" name="MSIP_Label_db79d039-fcd0-4045-9c78-4cfb2eba0904_SetDate">
    <vt:lpwstr>2025-01-07T21:38:24Z</vt:lpwstr>
  </property>
  <property fmtid="{D5CDD505-2E9C-101B-9397-08002B2CF9AE}" pid="4" name="MSIP_Label_db79d039-fcd0-4045-9c78-4cfb2eba0904_Method">
    <vt:lpwstr>Privileged</vt:lpwstr>
  </property>
  <property fmtid="{D5CDD505-2E9C-101B-9397-08002B2CF9AE}" pid="5" name="MSIP_Label_db79d039-fcd0-4045-9c78-4cfb2eba0904_Name">
    <vt:lpwstr>Level 2 - Limited (Items)</vt:lpwstr>
  </property>
  <property fmtid="{D5CDD505-2E9C-101B-9397-08002B2CF9AE}" pid="6" name="MSIP_Label_db79d039-fcd0-4045-9c78-4cfb2eba0904_SiteId">
    <vt:lpwstr>aa3f6932-fa7c-47b4-a0ce-a598cad161cf</vt:lpwstr>
  </property>
  <property fmtid="{D5CDD505-2E9C-101B-9397-08002B2CF9AE}" pid="7" name="MSIP_Label_db79d039-fcd0-4045-9c78-4cfb2eba0904_ActionId">
    <vt:lpwstr>41bf3d00-7c37-48dc-bb38-70021143ad32</vt:lpwstr>
  </property>
  <property fmtid="{D5CDD505-2E9C-101B-9397-08002B2CF9AE}" pid="8" name="MSIP_Label_db79d039-fcd0-4045-9c78-4cfb2eba0904_ContentBits">
    <vt:lpwstr>0</vt:lpwstr>
  </property>
  <property fmtid="{D5CDD505-2E9C-101B-9397-08002B2CF9AE}" pid="9" name="ContentTypeId">
    <vt:lpwstr>0x0101004181D5F6BB66F340B323D443391E873B</vt:lpwstr>
  </property>
</Properties>
</file>